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silkeborgoasekirke-my.sharepoint.com/personal/niels_peder_oasekirken_dk/Documents/Niels Peder Nielsen/Foreninger/Mahabba administration/Generalforsamlinger/"/>
    </mc:Choice>
  </mc:AlternateContent>
  <xr:revisionPtr revIDLastSave="0" documentId="8_{99A47B1B-1B9B-4937-BE91-5DC641EE7167}" xr6:coauthVersionLast="47" xr6:coauthVersionMax="47" xr10:uidLastSave="{00000000-0000-0000-0000-000000000000}"/>
  <bookViews>
    <workbookView xWindow="-108" yWindow="-108" windowWidth="30936" windowHeight="16776" xr2:uid="{00000000-000D-0000-FFFF-FFFF00000000}"/>
  </bookViews>
  <sheets>
    <sheet name="Forside og ledelsespåtegning" sheetId="1" r:id="rId1"/>
    <sheet name="Revisors påtegning" sheetId="2" r:id="rId2"/>
    <sheet name="Regnskabspraksis mv" sheetId="3" r:id="rId3"/>
    <sheet name="Hovedtal" sheetId="4" r:id="rId4"/>
    <sheet name="Noter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72" i="4" l="1"/>
  <c r="C22" i="4"/>
  <c r="D49" i="5" l="1"/>
  <c r="C49" i="5"/>
  <c r="C45" i="4" l="1"/>
  <c r="D45" i="4"/>
  <c r="C42" i="5"/>
  <c r="D42" i="5"/>
  <c r="C37" i="5"/>
  <c r="D37" i="5"/>
  <c r="C31" i="5"/>
  <c r="D31" i="5"/>
  <c r="C16" i="5"/>
  <c r="D16" i="5"/>
  <c r="D9" i="5"/>
  <c r="C9" i="5"/>
  <c r="C44" i="5" l="1"/>
  <c r="D44" i="5"/>
  <c r="D18" i="5"/>
  <c r="C18" i="5"/>
  <c r="D38" i="4" l="1"/>
  <c r="C18" i="4" l="1"/>
  <c r="D18" i="4"/>
  <c r="D24" i="5"/>
  <c r="D32" i="5" s="1"/>
  <c r="D72" i="4"/>
  <c r="D66" i="4"/>
  <c r="D58" i="4"/>
  <c r="D32" i="4"/>
  <c r="D28" i="4"/>
  <c r="D12" i="4"/>
  <c r="C24" i="5"/>
  <c r="C32" i="5" s="1"/>
  <c r="D24" i="4" l="1"/>
  <c r="D34" i="4" s="1"/>
  <c r="D40" i="4" s="1"/>
  <c r="D75" i="4"/>
  <c r="C58" i="4"/>
  <c r="C66" i="4"/>
  <c r="C38" i="4"/>
  <c r="C28" i="4"/>
  <c r="C32" i="4" l="1"/>
  <c r="C12" i="4"/>
  <c r="C24" i="4" s="1"/>
  <c r="C75" i="4" l="1"/>
  <c r="C34" i="4"/>
  <c r="C40" i="4" l="1"/>
</calcChain>
</file>

<file path=xl/sharedStrings.xml><?xml version="1.0" encoding="utf-8"?>
<sst xmlns="http://schemas.openxmlformats.org/spreadsheetml/2006/main" count="253" uniqueCount="207">
  <si>
    <t>Indholdsfortegnelse</t>
  </si>
  <si>
    <t>- 2 -</t>
  </si>
  <si>
    <t>ÅRSRAPPORT</t>
  </si>
  <si>
    <t>- 3 -</t>
  </si>
  <si>
    <t>- 4 -</t>
  </si>
  <si>
    <t>- 5 -</t>
  </si>
  <si>
    <t>- 6 -</t>
  </si>
  <si>
    <t>- 7 -</t>
  </si>
  <si>
    <t>Ledelsespåtegning</t>
  </si>
  <si>
    <r>
      <t xml:space="preserve">·  </t>
    </r>
    <r>
      <rPr>
        <sz val="7"/>
        <rFont val="Calibri"/>
        <family val="2"/>
        <scheme val="minor"/>
      </rPr>
      <t xml:space="preserve"> </t>
    </r>
    <r>
      <rPr>
        <sz val="11"/>
        <rFont val="Calibri"/>
        <family val="2"/>
        <scheme val="minor"/>
      </rPr>
      <t>Årsrapporten er aflagt i overensstemmelse med lovgivningen og foreningens</t>
    </r>
  </si>
  <si>
    <t xml:space="preserve">              vedtægter.</t>
  </si>
  <si>
    <r>
      <t>·</t>
    </r>
    <r>
      <rPr>
        <sz val="7"/>
        <rFont val="Calibri"/>
        <family val="2"/>
        <scheme val="minor"/>
      </rPr>
      <t xml:space="preserve">    </t>
    </r>
    <r>
      <rPr>
        <sz val="11"/>
        <rFont val="Calibri"/>
        <family val="2"/>
        <scheme val="minor"/>
      </rPr>
      <t xml:space="preserve">Den valgte regnskabspraksis anses hensigtsmæssig, således at årsrapporten giver et </t>
    </r>
  </si>
  <si>
    <t xml:space="preserve">              retvisende billede af foreningens aktiver og passiver, finansielle stilling samt resultat</t>
  </si>
  <si>
    <t xml:space="preserve">                            ___________________             ___________________            ____________________</t>
  </si>
  <si>
    <t xml:space="preserve">       Bestyrelsen:</t>
  </si>
  <si>
    <t>RESULTATOPGØRELSE</t>
  </si>
  <si>
    <t>Indtægter</t>
  </si>
  <si>
    <t>Indtægter i alt</t>
  </si>
  <si>
    <t>Note 1</t>
  </si>
  <si>
    <t>Note 2</t>
  </si>
  <si>
    <t>Dækningsbidrag</t>
  </si>
  <si>
    <t>Omkostninger</t>
  </si>
  <si>
    <t xml:space="preserve">Omkostninger i alt </t>
  </si>
  <si>
    <t>Resultat før finansiering</t>
  </si>
  <si>
    <t>Finansiering</t>
  </si>
  <si>
    <t>Bankgebyrer</t>
  </si>
  <si>
    <t>Finansiering i alt</t>
  </si>
  <si>
    <t>Årets resultat</t>
  </si>
  <si>
    <t>STATUS</t>
  </si>
  <si>
    <t>AKTIVER</t>
  </si>
  <si>
    <t>Indestående i pengeinstitutter</t>
  </si>
  <si>
    <t>PASSIVER</t>
  </si>
  <si>
    <t>Egenkapital primo</t>
  </si>
  <si>
    <t>Egenkapital ultimo</t>
  </si>
  <si>
    <t>Egenkapital</t>
  </si>
  <si>
    <t>Kreditorer og anden gæld</t>
  </si>
  <si>
    <t>Kreditorer og anden gæld i alt</t>
  </si>
  <si>
    <t>Passiver i alt</t>
  </si>
  <si>
    <t>Aktiver i alt</t>
  </si>
  <si>
    <t>Note 3</t>
  </si>
  <si>
    <t>Note 4</t>
  </si>
  <si>
    <t>Noter</t>
  </si>
  <si>
    <t>Kasserer</t>
  </si>
  <si>
    <t>Formand                                      Næstformand</t>
  </si>
  <si>
    <t>Salgsomkostninger</t>
  </si>
  <si>
    <t>Annoncer og reklame</t>
  </si>
  <si>
    <t>Salgsomkostninger i alt</t>
  </si>
  <si>
    <t>Den interne revisors erklæring</t>
  </si>
  <si>
    <t>Virksomhedsoplysninger</t>
  </si>
  <si>
    <t>Virksomheden</t>
  </si>
  <si>
    <t>Regnskabsår: 1. januar - 31. december</t>
  </si>
  <si>
    <t>Bestyrelse</t>
  </si>
  <si>
    <t>Intern Revisor</t>
  </si>
  <si>
    <t>Bank</t>
  </si>
  <si>
    <t>- 8 -</t>
  </si>
  <si>
    <t>- 9 -</t>
  </si>
  <si>
    <t>Bestyrelsens beretning</t>
  </si>
  <si>
    <t>Anvendt regnskabspraksis</t>
  </si>
  <si>
    <t>Årsrapporten er aflagt med udgangspunkt i årsregnskabslovens bestemmelser for klasse</t>
  </si>
  <si>
    <t>A-virksomheder med de tilpasninger, bestyrelsen har fundet hensigtsmæssige for at kunne vise</t>
  </si>
  <si>
    <t>Om den anvendte regnskabspraksis kan i øvrigt oplyses:</t>
  </si>
  <si>
    <t>Generelt</t>
  </si>
  <si>
    <t>I resultatopgørelen indregnes indtægter i takt med, at de indtjenes, herunder indregnes værdi-</t>
  </si>
  <si>
    <t>reguleringer af finansielle aktiver og forpligtelser. I resultatopgørelsen indregnes ligeledes alle</t>
  </si>
  <si>
    <t>omkostninger, herunder afskrivninger og nedskrivninger.</t>
  </si>
  <si>
    <t xml:space="preserve">For at give et retvisende billede af selve driften, foretages en periodisering af indtægter, der er </t>
  </si>
  <si>
    <t>Aktiver indregnes i balancen, når det er sandsynligt, at fremtidige økonomiske fordele vil tilflyde</t>
  </si>
  <si>
    <t>foreningen, og aktivets værdi kan måles pålideligt.</t>
  </si>
  <si>
    <t>Forpligtelser indregnes i balancen, når det er sandsynligt at fremtidige økonomiske fordele vil fragå</t>
  </si>
  <si>
    <t>foreningen, og forpligtelsens værdi kan måles pålideligt.</t>
  </si>
  <si>
    <t xml:space="preserve">Ved indregning og måling tages hensyn til forudsigelige tab og risici, der fremkommer inden </t>
  </si>
  <si>
    <t>årsrapporten aflægges, og som vedrører forhold, der eksisterer på balancedagen.</t>
  </si>
  <si>
    <t>Resultatopgørelsen</t>
  </si>
  <si>
    <r>
      <t>Afskrivning</t>
    </r>
    <r>
      <rPr>
        <sz val="11"/>
        <color theme="1"/>
        <rFont val="Calibri"/>
        <family val="2"/>
        <scheme val="minor"/>
      </rPr>
      <t xml:space="preserve"> er udgifter eller tab, der ikke kan betegnes som omkostninger. </t>
    </r>
  </si>
  <si>
    <r>
      <t>Finansiering</t>
    </r>
    <r>
      <rPr>
        <sz val="11"/>
        <color theme="1"/>
        <rFont val="Calibri"/>
        <family val="2"/>
        <scheme val="minor"/>
      </rPr>
      <t xml:space="preserve"> omfatter renteindtægter og renteudgifter samt bankgebyrer, der ikke er relateret</t>
    </r>
  </si>
  <si>
    <t>til konkrete projekter</t>
  </si>
  <si>
    <t>Balancen</t>
  </si>
  <si>
    <r>
      <t>Aktiver</t>
    </r>
    <r>
      <rPr>
        <sz val="11"/>
        <color theme="1"/>
        <rFont val="Calibri"/>
        <family val="2"/>
        <scheme val="minor"/>
      </rPr>
      <t xml:space="preserve"> består primært af indestående i pengeinstitutter og derudover af eventuelle andre </t>
    </r>
  </si>
  <si>
    <t>Gældsforpligtelserne måles til den nominelle restgæld på balancedagen.</t>
  </si>
  <si>
    <r>
      <t>Salgsomkostninger</t>
    </r>
    <r>
      <rPr>
        <sz val="11"/>
        <color theme="1"/>
        <rFont val="Calibri"/>
        <family val="2"/>
        <scheme val="minor"/>
      </rPr>
      <t xml:space="preserve"> består af annoncer og reklamer.</t>
    </r>
  </si>
  <si>
    <r>
      <t xml:space="preserve">Omkostninger </t>
    </r>
    <r>
      <rPr>
        <sz val="11"/>
        <color theme="1"/>
        <rFont val="Calibri"/>
        <family val="2"/>
        <scheme val="minor"/>
      </rPr>
      <t>består af sædvanlige driftsudgifter, opdelt efter omkostningstype</t>
    </r>
  </si>
  <si>
    <t>- 10 -</t>
  </si>
  <si>
    <t>- 11 -</t>
  </si>
  <si>
    <t>Væsentlige begivenheder i regnskabsåret</t>
  </si>
  <si>
    <t>Begivenheder efter regnskabsårets udløb</t>
  </si>
  <si>
    <t>Side</t>
  </si>
  <si>
    <t>Påtegning og erklæring</t>
  </si>
  <si>
    <t>Bestyrelses Beretning</t>
  </si>
  <si>
    <t>Resultatopgørelse</t>
  </si>
  <si>
    <t>Balance</t>
  </si>
  <si>
    <t>Grundtvigsvej 5</t>
  </si>
  <si>
    <t>8600 Silkeborg</t>
  </si>
  <si>
    <t>CVR-nummer: 41 32 84 60</t>
  </si>
  <si>
    <t>Niels Peder Nielsen, Formand</t>
  </si>
  <si>
    <t>Poul Martin Nielsen, Kasserer</t>
  </si>
  <si>
    <t>Else Wiwe, Sekretær</t>
  </si>
  <si>
    <t>Hugo Martinussen</t>
  </si>
  <si>
    <t>Danske Bank</t>
  </si>
  <si>
    <t>Mahabba Administration</t>
  </si>
  <si>
    <t>CVR.: 41 32 84 60</t>
  </si>
  <si>
    <t xml:space="preserve">knyttet til enkeltprojekter, herunder forudbetalinger. </t>
  </si>
  <si>
    <r>
      <t>Indtægter</t>
    </r>
    <r>
      <rPr>
        <sz val="11"/>
        <color theme="1"/>
        <rFont val="Calibri"/>
        <family val="2"/>
        <scheme val="minor"/>
      </rPr>
      <t xml:space="preserve"> består af gaveindtægter, konferenceindtægter, varesalg og fondsmidler</t>
    </r>
  </si>
  <si>
    <r>
      <t xml:space="preserve">Kreditorer og anden gæld </t>
    </r>
    <r>
      <rPr>
        <sz val="11"/>
        <color theme="1"/>
        <rFont val="Calibri"/>
        <family val="2"/>
        <scheme val="minor"/>
      </rPr>
      <t xml:space="preserve">består af uafregnede beløb  eller forudbetalinger, reservation af udgifter til    </t>
    </r>
  </si>
  <si>
    <t>aftalte eller skyldige driftsudgifter samt andre gældsforpligtelser.</t>
  </si>
  <si>
    <t>Konferenceudgifter</t>
  </si>
  <si>
    <t>Variable udgifter</t>
  </si>
  <si>
    <t>Driftsudgifter generelt</t>
  </si>
  <si>
    <t>Konferenceindtægt i alt</t>
  </si>
  <si>
    <t>Konferenceudgifter i alt</t>
  </si>
  <si>
    <t>Til Bestyrelsen og medlemmerne  i Foreningen Mahaba Administration</t>
  </si>
  <si>
    <t>Bankindestående er konstateret ved kontoudtog fra banken.</t>
  </si>
  <si>
    <t>________________________________</t>
  </si>
  <si>
    <t>Intern revisor</t>
  </si>
  <si>
    <t>Kollekt og indsamling</t>
  </si>
  <si>
    <t>Diverse konferenceudgifter</t>
  </si>
  <si>
    <t>Nærværende regnskab er gennemgået og review er foretaget på grundlag af foreliggende bilag.</t>
  </si>
  <si>
    <t>Kollekter og indsamlinger ved møder (ud over konferencer)</t>
  </si>
  <si>
    <t>Borg Fonden</t>
  </si>
  <si>
    <t>Internet, One.com + hostmaster</t>
  </si>
  <si>
    <t>Regnskabet blev ligeledes godkendt af årsmødets deltagere</t>
  </si>
  <si>
    <t>Årets aktiviteter</t>
  </si>
  <si>
    <t xml:space="preserve">Angående medlemmer. </t>
  </si>
  <si>
    <t>blev aflagt i overensstemmelse med lovgivningen og foreningens vedtægter.</t>
  </si>
  <si>
    <t>Formanden Niels Peter Nielsen redegjorde for årsrapporten, som blev godkendt af årsmødets deltagere.</t>
  </si>
  <si>
    <t>og hvor revisoren fandt, at bilagene var relateret til driften og at regnskabet gav et korrekt billede af</t>
  </si>
  <si>
    <r>
      <t xml:space="preserve">Variable udgifter </t>
    </r>
    <r>
      <rPr>
        <sz val="11"/>
        <color theme="1"/>
        <rFont val="Calibri"/>
        <family val="2"/>
        <scheme val="minor"/>
      </rPr>
      <t>består af udgifter, der er direkte knyttet til en indtægtskabelse, f.eks.</t>
    </r>
  </si>
  <si>
    <t>konferenceudgifter og vareforbrug ved varesalg.</t>
  </si>
  <si>
    <t xml:space="preserve">Bilagene er fundet relateret til driften, og der er ikke konstateret forhold, som kunne ændre </t>
  </si>
  <si>
    <t>regnskabsresultatet væsentligt.</t>
  </si>
  <si>
    <t xml:space="preserve">Inspirationsdag </t>
  </si>
  <si>
    <t>Gaver</t>
  </si>
  <si>
    <t>Konference: inspirationsdag</t>
  </si>
  <si>
    <t>Forlagsaktiviteter</t>
  </si>
  <si>
    <t>Udgifter til materialer, forsendelse og royalty</t>
  </si>
  <si>
    <t>Forlagsudgifter i alt</t>
  </si>
  <si>
    <t>Deltagerbetaling</t>
  </si>
  <si>
    <t>Inspirationsdag</t>
  </si>
  <si>
    <t>Forplejning mv. gæstetalere</t>
  </si>
  <si>
    <t>Honorar gæstetalere</t>
  </si>
  <si>
    <t>Rejse og transport</t>
  </si>
  <si>
    <t>Forplejning af deltagere</t>
  </si>
  <si>
    <t>Udgifter i alt</t>
  </si>
  <si>
    <t>Netto fra inspirationsdag</t>
  </si>
  <si>
    <t>Ungdomsveekend: Elsk muslimerne</t>
  </si>
  <si>
    <t>Honorar</t>
  </si>
  <si>
    <t>Forplejningmv. gæstetalere</t>
  </si>
  <si>
    <t>Netto fra Ungdomsweekend</t>
  </si>
  <si>
    <t>Salg af materialer</t>
  </si>
  <si>
    <t>Faktureret porto</t>
  </si>
  <si>
    <t>Indtægt i alt</t>
  </si>
  <si>
    <t>Produktion og køb af materialer</t>
  </si>
  <si>
    <t>Betalt porto</t>
  </si>
  <si>
    <t>Netto fra forlagsaktiviteter</t>
  </si>
  <si>
    <t>tilgodehavender. Foreningen har ikke værdisat immaterielle aktiver, varebeholdninger,værdiansat inventar</t>
  </si>
  <si>
    <t>eller lignende ud fra et væsentlighedskriteri.e</t>
  </si>
  <si>
    <r>
      <t>Forlagsaktiviteter</t>
    </r>
    <r>
      <rPr>
        <sz val="11"/>
        <color theme="1"/>
        <rFont val="Calibri"/>
        <family val="2"/>
        <scheme val="minor"/>
      </rPr>
      <t xml:space="preserve"> består af indtægter fra salg af undervoisningsmateriale fratrukket udgifter til indkøb</t>
    </r>
  </si>
  <si>
    <t>eller produktion af materialerne.</t>
  </si>
  <si>
    <t>(3. regnskabsår)</t>
  </si>
  <si>
    <t>Udgift i alt</t>
  </si>
  <si>
    <t>Omkostninger i alt</t>
  </si>
  <si>
    <t>foreningens drift og status for 2022.</t>
  </si>
  <si>
    <t>Kassereren, Poul Martin Aalling Nielsen redegjorde for det af revisor Hugo Martinussen reviewede regnskab,</t>
  </si>
  <si>
    <t>Anvendelse af årets resultat</t>
  </si>
  <si>
    <t>Overført til egenkapital</t>
  </si>
  <si>
    <t>Anvendt i alt</t>
  </si>
  <si>
    <t>Reserveret  til ungdomskonference 2023</t>
  </si>
  <si>
    <t>Reserveret til ungdomskonference 2023</t>
  </si>
  <si>
    <t>01. Januar 2023 - 31. December 2023</t>
  </si>
  <si>
    <t xml:space="preserve">                                                        Else Wiwe</t>
  </si>
  <si>
    <t xml:space="preserve">                                              _________________                                             </t>
  </si>
  <si>
    <t xml:space="preserve">                                                        Sekretær</t>
  </si>
  <si>
    <t>Konference: Ungdomsweekend -</t>
  </si>
  <si>
    <t xml:space="preserve">                             Niels Peder Nielsen                   Jens Erik Asmussen                      Poul Martin Nielsen</t>
  </si>
  <si>
    <t>Forplejning mødedeltagere/øvrigt</t>
  </si>
  <si>
    <t>Lokaleudgift</t>
  </si>
  <si>
    <t>Bestyrelsesudgift, kørsel</t>
  </si>
  <si>
    <t>et retmæssigt billede af foreningens aktiviteter.</t>
  </si>
  <si>
    <t>Ikast, den 07. februar 2024</t>
  </si>
  <si>
    <t>Bestyrelsen aflægger hermed årsrapport for 2023 for foreningen Mahabba Administration</t>
  </si>
  <si>
    <t>Jens Erik Asmussen, Næstformand</t>
  </si>
  <si>
    <t>på kr. 4.169,41</t>
  </si>
  <si>
    <t xml:space="preserve">60 personer, hvoraf 17 var gratister. Indtægten fra betalende deltagere udgjorde kr. 3.030. De samlede udgifter </t>
  </si>
  <si>
    <t>Den 25. februar 2023 afholdtes inspirationsdag i Odense, hvor der deltog 77 betalende personer og 15 gratister.</t>
  </si>
  <si>
    <t xml:space="preserve">Arrangemente havde samlede indtægter på kr. 28.356 samt udgifter på kr. 24.189,59, hvilket gav et overskud </t>
  </si>
  <si>
    <t>I week-enden 6. - 7. oktober 2023 afholdtes ungdomsweekend med titlen "Sæt i gang!". Der deltog lidt over</t>
  </si>
  <si>
    <t xml:space="preserve">Via forlagsaktiviteten er solgt for kr. 10.250 af materialet "Venskab først" med et nettobidrag kr. 6.177,75,  </t>
  </si>
  <si>
    <t>ekstern mødeaktivitet.</t>
  </si>
  <si>
    <t xml:space="preserve">Ifølge Mahabba-administrations vedtægter kan der være op til 25 medlemmer – og pr. 31.12.2023 er der  </t>
  </si>
  <si>
    <t>uændret 24 medlemmer.</t>
  </si>
  <si>
    <t xml:space="preserve">Mahabba-administration afholdt generalforsamling den 5. maj 2022, hvor årsrapport og årsregnskab </t>
  </si>
  <si>
    <t>anvendes i forbindelse med en tilsvarende ungdomskonference i efteråret 2024.</t>
  </si>
  <si>
    <t xml:space="preserve">fra Borg Fonden til afholdelse af ungdomsweekends.  Af reservationen resterer herefter kr. 7.102,64, der </t>
  </si>
  <si>
    <t>efter indkøb af supplerende materiale og betaling af royalty. Overskud reserveres til kommende genoptryk.</t>
  </si>
  <si>
    <t>Anvendt reservation fra Borg Fonden</t>
  </si>
  <si>
    <t>Skyldig Royalty</t>
  </si>
  <si>
    <t>Regnskabet udviser efter min opfattelse et korrekt billede af foreningens drift og status for 2023.</t>
  </si>
  <si>
    <t>Efter eget ønske udtrådte Poul Kirk af Bestyrelsen og i stedet valgtes Jens Erik Asmussen.</t>
  </si>
  <si>
    <t xml:space="preserve">Endelig varetages driften af de to hjemmesider www.mahabba.dk og www.mahabba-admin.dk.  </t>
  </si>
  <si>
    <t>Bestyrelsen har godkendt, at Poul Martin Aalling Nielsen på ulønnet basis tiltræder som arbejdede bestyrelses-</t>
  </si>
  <si>
    <t xml:space="preserve">medlem, samt gennemgået og godkendt hans arbejdsområder og vilkår. Der ydes betaling for kørsel i egen bil til </t>
  </si>
  <si>
    <t>Der afholdes 2. marts 2024 igen inspirationsdag i Odense og der planlægges ungdomsweekend til efteråret</t>
  </si>
  <si>
    <t xml:space="preserve"> </t>
  </si>
  <si>
    <t>Ungdomskonference - Sæt i gang! hhv. Elsk muslimer</t>
  </si>
  <si>
    <t xml:space="preserve">Royalty </t>
  </si>
  <si>
    <t>Årsregnskab 1. januar - 31 december 2023</t>
  </si>
  <si>
    <t>udgjorde kr. 10.240,94, og det derved opståede underskud på kr. 7.210,94 blev dækket af reservation af donation</t>
  </si>
  <si>
    <t xml:space="preserve">       Silkeborg,  den  2. april 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</si>
</sst>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1"/>
      <color theme="1"/>
      <name val="Trebuchet MS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name val="Calibri"/>
      <family val="2"/>
      <scheme val="minor"/>
    </font>
    <font>
      <sz val="7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20"/>
      <color theme="9" tint="-0.499984740745262"/>
      <name val="Calibri"/>
      <family val="2"/>
      <scheme val="minor"/>
    </font>
    <font>
      <b/>
      <sz val="20"/>
      <color theme="9" tint="-0.499984740745262"/>
      <name val="Calibri"/>
      <family val="2"/>
      <scheme val="minor"/>
    </font>
    <font>
      <b/>
      <sz val="12"/>
      <name val="Calibri"/>
      <family val="2"/>
      <scheme val="minor"/>
    </font>
    <font>
      <b/>
      <sz val="13"/>
      <name val="Trebuchet MS"/>
      <family val="2"/>
    </font>
    <font>
      <b/>
      <sz val="20"/>
      <name val="Calibri"/>
      <family val="2"/>
      <scheme val="minor"/>
    </font>
    <font>
      <sz val="2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i/>
      <sz val="28"/>
      <color rgb="FFFF0000"/>
      <name val="Calibri"/>
      <family val="2"/>
      <scheme val="minor"/>
    </font>
    <font>
      <sz val="11"/>
      <color rgb="FF222222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3" fillId="0" borderId="0" xfId="0" applyFont="1" applyAlignment="1">
      <alignment horizontal="right"/>
    </xf>
    <xf numFmtId="0" fontId="4" fillId="0" borderId="0" xfId="0" applyFont="1" applyAlignment="1">
      <alignment horizontal="left" vertical="center" indent="9"/>
    </xf>
    <xf numFmtId="0" fontId="7" fillId="0" borderId="0" xfId="0" applyFont="1" applyAlignment="1">
      <alignment horizontal="left" vertical="center" indent="9"/>
    </xf>
    <xf numFmtId="0" fontId="7" fillId="0" borderId="0" xfId="0" applyFont="1"/>
    <xf numFmtId="0" fontId="7" fillId="0" borderId="0" xfId="0" applyFont="1" applyAlignment="1">
      <alignment horizontal="left" vertical="center" indent="13"/>
    </xf>
    <xf numFmtId="0" fontId="7" fillId="0" borderId="0" xfId="0" applyFont="1" applyAlignment="1">
      <alignment horizontal="left" vertical="center" indent="7"/>
    </xf>
    <xf numFmtId="0" fontId="9" fillId="0" borderId="0" xfId="0" applyFont="1"/>
    <xf numFmtId="0" fontId="10" fillId="0" borderId="0" xfId="0" applyFont="1"/>
    <xf numFmtId="0" fontId="0" fillId="2" borderId="0" xfId="0" applyFill="1"/>
    <xf numFmtId="0" fontId="1" fillId="2" borderId="0" xfId="0" applyFont="1" applyFill="1"/>
    <xf numFmtId="0" fontId="0" fillId="3" borderId="0" xfId="0" applyFill="1"/>
    <xf numFmtId="0" fontId="1" fillId="0" borderId="1" xfId="0" applyFont="1" applyBorder="1"/>
    <xf numFmtId="4" fontId="0" fillId="0" borderId="0" xfId="0" applyNumberFormat="1"/>
    <xf numFmtId="4" fontId="1" fillId="0" borderId="1" xfId="0" applyNumberFormat="1" applyFont="1" applyBorder="1"/>
    <xf numFmtId="4" fontId="0" fillId="2" borderId="0" xfId="0" applyNumberFormat="1" applyFill="1"/>
    <xf numFmtId="4" fontId="0" fillId="3" borderId="0" xfId="0" applyNumberFormat="1" applyFill="1"/>
    <xf numFmtId="4" fontId="1" fillId="0" borderId="0" xfId="0" applyNumberFormat="1" applyFont="1"/>
    <xf numFmtId="0" fontId="1" fillId="0" borderId="2" xfId="0" applyFont="1" applyBorder="1"/>
    <xf numFmtId="4" fontId="1" fillId="0" borderId="2" xfId="0" applyNumberFormat="1" applyFont="1" applyBorder="1"/>
    <xf numFmtId="0" fontId="10" fillId="0" borderId="0" xfId="0" applyFont="1" applyAlignment="1">
      <alignment horizontal="right"/>
    </xf>
    <xf numFmtId="4" fontId="0" fillId="0" borderId="3" xfId="0" applyNumberFormat="1" applyBorder="1"/>
    <xf numFmtId="0" fontId="0" fillId="0" borderId="3" xfId="0" applyBorder="1"/>
    <xf numFmtId="0" fontId="1" fillId="3" borderId="0" xfId="0" applyFont="1" applyFill="1"/>
    <xf numFmtId="0" fontId="13" fillId="0" borderId="0" xfId="0" applyFont="1"/>
    <xf numFmtId="0" fontId="1" fillId="0" borderId="0" xfId="0" applyFont="1" applyAlignment="1">
      <alignment horizontal="right"/>
    </xf>
    <xf numFmtId="0" fontId="0" fillId="0" borderId="0" xfId="0" applyAlignment="1">
      <alignment horizontal="right"/>
    </xf>
    <xf numFmtId="0" fontId="14" fillId="0" borderId="0" xfId="0" applyFont="1" applyAlignment="1">
      <alignment vertical="center"/>
    </xf>
    <xf numFmtId="4" fontId="1" fillId="0" borderId="3" xfId="0" applyNumberFormat="1" applyFont="1" applyBorder="1"/>
    <xf numFmtId="0" fontId="9" fillId="0" borderId="3" xfId="0" applyFont="1" applyBorder="1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9" fillId="0" borderId="0" xfId="0" applyFont="1"/>
    <xf numFmtId="0" fontId="10" fillId="2" borderId="0" xfId="0" applyFont="1" applyFill="1"/>
    <xf numFmtId="0" fontId="0" fillId="0" borderId="2" xfId="0" applyBorder="1"/>
    <xf numFmtId="0" fontId="9" fillId="3" borderId="0" xfId="0" applyFont="1" applyFill="1"/>
    <xf numFmtId="0" fontId="1" fillId="0" borderId="3" xfId="0" applyFont="1" applyBorder="1"/>
    <xf numFmtId="4" fontId="1" fillId="2" borderId="0" xfId="0" applyNumberFormat="1" applyFont="1" applyFill="1"/>
    <xf numFmtId="0" fontId="0" fillId="0" borderId="1" xfId="0" quotePrefix="1" applyBorder="1" applyAlignment="1">
      <alignment horizontal="center"/>
    </xf>
    <xf numFmtId="0" fontId="0" fillId="0" borderId="0" xfId="0" applyAlignment="1">
      <alignment horizontal="left"/>
    </xf>
    <xf numFmtId="0" fontId="15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6" fillId="0" borderId="0" xfId="0" applyFont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38100</xdr:colOff>
      <xdr:row>1</xdr:row>
      <xdr:rowOff>0</xdr:rowOff>
    </xdr:from>
    <xdr:to>
      <xdr:col>1</xdr:col>
      <xdr:colOff>1353342</xdr:colOff>
      <xdr:row>5</xdr:row>
      <xdr:rowOff>53340</xdr:rowOff>
    </xdr:to>
    <xdr:pic>
      <xdr:nvPicPr>
        <xdr:cNvPr id="2" name="Billede 1" descr="Ingen tilgængelig billedbeskrivelse.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100" y="182880"/>
          <a:ext cx="2206782" cy="7848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838200</xdr:colOff>
      <xdr:row>120</xdr:row>
      <xdr:rowOff>121920</xdr:rowOff>
    </xdr:from>
    <xdr:to>
      <xdr:col>1</xdr:col>
      <xdr:colOff>1356606</xdr:colOff>
      <xdr:row>122</xdr:row>
      <xdr:rowOff>121920</xdr:rowOff>
    </xdr:to>
    <xdr:pic>
      <xdr:nvPicPr>
        <xdr:cNvPr id="4" name="Billede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22136100"/>
          <a:ext cx="1409946" cy="365760"/>
        </a:xfrm>
        <a:prstGeom prst="rect">
          <a:avLst/>
        </a:prstGeom>
      </xdr:spPr>
    </xdr:pic>
    <xdr:clientData/>
  </xdr:twoCellAnchor>
  <xdr:twoCellAnchor editAs="oneCell">
    <xdr:from>
      <xdr:col>1</xdr:col>
      <xdr:colOff>1447800</xdr:colOff>
      <xdr:row>127</xdr:row>
      <xdr:rowOff>68580</xdr:rowOff>
    </xdr:from>
    <xdr:to>
      <xdr:col>1</xdr:col>
      <xdr:colOff>3086862</xdr:colOff>
      <xdr:row>130</xdr:row>
      <xdr:rowOff>59436</xdr:rowOff>
    </xdr:to>
    <xdr:pic>
      <xdr:nvPicPr>
        <xdr:cNvPr id="6" name="Billede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39340" y="23362920"/>
          <a:ext cx="1639062" cy="539496"/>
        </a:xfrm>
        <a:prstGeom prst="rect">
          <a:avLst/>
        </a:prstGeom>
      </xdr:spPr>
    </xdr:pic>
    <xdr:clientData/>
  </xdr:twoCellAnchor>
  <xdr:twoCellAnchor editAs="oneCell">
    <xdr:from>
      <xdr:col>1</xdr:col>
      <xdr:colOff>3276600</xdr:colOff>
      <xdr:row>119</xdr:row>
      <xdr:rowOff>129540</xdr:rowOff>
    </xdr:from>
    <xdr:to>
      <xdr:col>4</xdr:col>
      <xdr:colOff>339547</xdr:colOff>
      <xdr:row>122</xdr:row>
      <xdr:rowOff>166976</xdr:rowOff>
    </xdr:to>
    <xdr:pic>
      <xdr:nvPicPr>
        <xdr:cNvPr id="10" name="Billed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168140" y="21960840"/>
          <a:ext cx="2290267" cy="586076"/>
        </a:xfrm>
        <a:prstGeom prst="rect">
          <a:avLst/>
        </a:prstGeom>
      </xdr:spPr>
    </xdr:pic>
    <xdr:clientData/>
  </xdr:twoCellAnchor>
  <xdr:twoCellAnchor editAs="oneCell">
    <xdr:from>
      <xdr:col>1</xdr:col>
      <xdr:colOff>1470660</xdr:colOff>
      <xdr:row>120</xdr:row>
      <xdr:rowOff>68581</xdr:rowOff>
    </xdr:from>
    <xdr:to>
      <xdr:col>1</xdr:col>
      <xdr:colOff>3238500</xdr:colOff>
      <xdr:row>122</xdr:row>
      <xdr:rowOff>148911</xdr:rowOff>
    </xdr:to>
    <xdr:pic>
      <xdr:nvPicPr>
        <xdr:cNvPr id="12" name="Billede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62200" y="22082761"/>
          <a:ext cx="1767840" cy="44609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99060</xdr:colOff>
          <xdr:row>15</xdr:row>
          <xdr:rowOff>38100</xdr:rowOff>
        </xdr:from>
        <xdr:to>
          <xdr:col>1</xdr:col>
          <xdr:colOff>1569720</xdr:colOff>
          <xdr:row>16</xdr:row>
          <xdr:rowOff>160020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– 2022 Tema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6.e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2:O150"/>
  <sheetViews>
    <sheetView tabSelected="1" topLeftCell="A96" workbookViewId="0">
      <selection activeCell="C133" sqref="C133"/>
    </sheetView>
  </sheetViews>
  <sheetFormatPr defaultRowHeight="14.4" x14ac:dyDescent="0.3"/>
  <cols>
    <col min="1" max="1" width="13" customWidth="1"/>
    <col min="2" max="2" width="49" customWidth="1"/>
    <col min="3" max="3" width="13.6640625" customWidth="1"/>
    <col min="4" max="4" width="13.5546875" customWidth="1"/>
  </cols>
  <sheetData>
    <row r="12" spans="2:3" x14ac:dyDescent="0.3">
      <c r="B12" s="45" t="s">
        <v>98</v>
      </c>
      <c r="C12" s="46"/>
    </row>
    <row r="13" spans="2:3" x14ac:dyDescent="0.3">
      <c r="B13" s="46"/>
      <c r="C13" s="46"/>
    </row>
    <row r="17" spans="2:3" x14ac:dyDescent="0.3">
      <c r="B17" s="47" t="s">
        <v>90</v>
      </c>
      <c r="C17" s="47"/>
    </row>
    <row r="18" spans="2:3" x14ac:dyDescent="0.3">
      <c r="B18" s="47" t="s">
        <v>91</v>
      </c>
      <c r="C18" s="47"/>
    </row>
    <row r="19" spans="2:3" x14ac:dyDescent="0.3">
      <c r="B19" s="47" t="s">
        <v>99</v>
      </c>
      <c r="C19" s="47"/>
    </row>
    <row r="22" spans="2:3" x14ac:dyDescent="0.3">
      <c r="B22" s="53"/>
    </row>
    <row r="23" spans="2:3" x14ac:dyDescent="0.3">
      <c r="B23" s="54"/>
    </row>
    <row r="24" spans="2:3" x14ac:dyDescent="0.3">
      <c r="B24" s="54"/>
    </row>
    <row r="25" spans="2:3" x14ac:dyDescent="0.3">
      <c r="B25" s="54"/>
    </row>
    <row r="29" spans="2:3" x14ac:dyDescent="0.3">
      <c r="B29" s="48" t="s">
        <v>2</v>
      </c>
      <c r="C29" s="49"/>
    </row>
    <row r="30" spans="2:3" x14ac:dyDescent="0.3">
      <c r="B30" s="49"/>
      <c r="C30" s="49"/>
    </row>
    <row r="31" spans="2:3" x14ac:dyDescent="0.3">
      <c r="B31" s="50" t="s">
        <v>167</v>
      </c>
      <c r="C31" s="50"/>
    </row>
    <row r="32" spans="2:3" x14ac:dyDescent="0.3">
      <c r="B32" s="50" t="s">
        <v>157</v>
      </c>
      <c r="C32" s="50"/>
    </row>
    <row r="44" spans="1:1" ht="15.6" x14ac:dyDescent="0.3">
      <c r="A44" s="2"/>
    </row>
    <row r="51" spans="1:4" x14ac:dyDescent="0.3">
      <c r="C51" s="3"/>
      <c r="D51" s="6" t="s">
        <v>2</v>
      </c>
    </row>
    <row r="52" spans="1:4" x14ac:dyDescent="0.3">
      <c r="B52" s="3"/>
      <c r="C52" s="3"/>
      <c r="D52" s="6" t="s">
        <v>98</v>
      </c>
    </row>
    <row r="53" spans="1:4" x14ac:dyDescent="0.3">
      <c r="C53" s="3"/>
      <c r="D53" s="6">
        <v>2023</v>
      </c>
    </row>
    <row r="54" spans="1:4" s="1" customFormat="1" ht="15.6" x14ac:dyDescent="0.3">
      <c r="A54" s="29" t="s">
        <v>0</v>
      </c>
      <c r="C54" s="30"/>
    </row>
    <row r="55" spans="1:4" s="1" customFormat="1" x14ac:dyDescent="0.3">
      <c r="C55" s="30" t="s">
        <v>85</v>
      </c>
    </row>
    <row r="56" spans="1:4" s="1" customFormat="1" x14ac:dyDescent="0.3">
      <c r="B56" s="1" t="s">
        <v>86</v>
      </c>
      <c r="C56" s="30"/>
    </row>
    <row r="57" spans="1:4" s="1" customFormat="1" x14ac:dyDescent="0.3">
      <c r="B57" t="s">
        <v>8</v>
      </c>
      <c r="C57" s="31">
        <v>3</v>
      </c>
    </row>
    <row r="58" spans="1:4" s="1" customFormat="1" x14ac:dyDescent="0.3">
      <c r="B58" t="s">
        <v>47</v>
      </c>
      <c r="C58" s="31">
        <v>4</v>
      </c>
    </row>
    <row r="59" spans="1:4" s="1" customFormat="1" x14ac:dyDescent="0.3">
      <c r="C59" s="31"/>
    </row>
    <row r="60" spans="1:4" s="1" customFormat="1" x14ac:dyDescent="0.3">
      <c r="B60" s="1" t="s">
        <v>87</v>
      </c>
      <c r="C60" s="31"/>
    </row>
    <row r="61" spans="1:4" s="1" customFormat="1" x14ac:dyDescent="0.3">
      <c r="A61"/>
      <c r="B61" t="s">
        <v>48</v>
      </c>
      <c r="C61" s="31">
        <v>5</v>
      </c>
    </row>
    <row r="62" spans="1:4" s="1" customFormat="1" x14ac:dyDescent="0.3">
      <c r="A62"/>
      <c r="B62" t="s">
        <v>56</v>
      </c>
      <c r="C62" s="31">
        <v>6</v>
      </c>
    </row>
    <row r="63" spans="1:4" s="1" customFormat="1" x14ac:dyDescent="0.3">
      <c r="A63"/>
      <c r="B63"/>
      <c r="C63" s="31"/>
    </row>
    <row r="64" spans="1:4" s="1" customFormat="1" x14ac:dyDescent="0.3">
      <c r="A64"/>
      <c r="B64" s="1" t="s">
        <v>204</v>
      </c>
      <c r="C64" s="31"/>
    </row>
    <row r="65" spans="1:3" s="1" customFormat="1" x14ac:dyDescent="0.3">
      <c r="A65"/>
      <c r="B65" t="s">
        <v>57</v>
      </c>
      <c r="C65" s="31">
        <v>7</v>
      </c>
    </row>
    <row r="66" spans="1:3" x14ac:dyDescent="0.3">
      <c r="B66" t="s">
        <v>88</v>
      </c>
      <c r="C66" s="31">
        <v>9</v>
      </c>
    </row>
    <row r="67" spans="1:3" x14ac:dyDescent="0.3">
      <c r="B67" t="s">
        <v>89</v>
      </c>
      <c r="C67" s="31">
        <v>10</v>
      </c>
    </row>
    <row r="68" spans="1:3" x14ac:dyDescent="0.3">
      <c r="B68" t="s">
        <v>41</v>
      </c>
      <c r="C68" s="31">
        <v>11</v>
      </c>
    </row>
    <row r="100" spans="1:15" x14ac:dyDescent="0.3">
      <c r="A100" s="43" t="s">
        <v>1</v>
      </c>
      <c r="B100" s="51"/>
      <c r="C100" s="51"/>
      <c r="D100" s="51"/>
    </row>
    <row r="101" spans="1:15" x14ac:dyDescent="0.3">
      <c r="C101" s="3"/>
      <c r="D101" s="6" t="s">
        <v>2</v>
      </c>
    </row>
    <row r="102" spans="1:15" x14ac:dyDescent="0.3">
      <c r="C102" s="3"/>
      <c r="D102" s="6" t="s">
        <v>98</v>
      </c>
    </row>
    <row r="103" spans="1:15" x14ac:dyDescent="0.3">
      <c r="C103" s="3"/>
      <c r="D103" s="6">
        <v>2023</v>
      </c>
    </row>
    <row r="105" spans="1:15" ht="17.399999999999999" x14ac:dyDescent="0.3">
      <c r="A105" s="32" t="s">
        <v>8</v>
      </c>
    </row>
    <row r="106" spans="1:15" x14ac:dyDescent="0.3">
      <c r="A106" s="7"/>
    </row>
    <row r="107" spans="1:15" x14ac:dyDescent="0.3">
      <c r="A107" s="8" t="s">
        <v>178</v>
      </c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</row>
    <row r="108" spans="1:15" x14ac:dyDescent="0.3">
      <c r="A108" s="10" t="s">
        <v>9</v>
      </c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</row>
    <row r="109" spans="1:15" x14ac:dyDescent="0.3">
      <c r="A109" s="10"/>
      <c r="B109" s="9" t="s">
        <v>10</v>
      </c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</row>
    <row r="110" spans="1:15" x14ac:dyDescent="0.3">
      <c r="A110" s="10" t="s">
        <v>11</v>
      </c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</row>
    <row r="111" spans="1:15" x14ac:dyDescent="0.3">
      <c r="A111" s="11"/>
      <c r="B111" s="9" t="s">
        <v>12</v>
      </c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</row>
    <row r="112" spans="1:15" x14ac:dyDescent="0.3">
      <c r="A112" s="52"/>
      <c r="B112" s="52"/>
      <c r="C112" s="52"/>
      <c r="D112" s="52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</row>
    <row r="113" spans="1:15" x14ac:dyDescent="0.3">
      <c r="A113" s="11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</row>
    <row r="114" spans="1:15" x14ac:dyDescent="0.3">
      <c r="A114" s="11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</row>
    <row r="115" spans="1:15" x14ac:dyDescent="0.3">
      <c r="A115" s="11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</row>
    <row r="116" spans="1:15" x14ac:dyDescent="0.3">
      <c r="A116" s="11" t="s">
        <v>206</v>
      </c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</row>
    <row r="117" spans="1:15" x14ac:dyDescent="0.3">
      <c r="A117" s="11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</row>
    <row r="118" spans="1:15" x14ac:dyDescent="0.3">
      <c r="A118" s="11" t="s">
        <v>14</v>
      </c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</row>
    <row r="120" spans="1:15" x14ac:dyDescent="0.3">
      <c r="A120" s="44" t="s">
        <v>172</v>
      </c>
      <c r="B120" s="44"/>
      <c r="C120" s="44"/>
      <c r="D120" s="44"/>
    </row>
    <row r="123" spans="1:15" x14ac:dyDescent="0.3">
      <c r="A123" s="44" t="s">
        <v>13</v>
      </c>
      <c r="B123" s="44"/>
      <c r="C123" s="44"/>
      <c r="D123" s="44"/>
    </row>
    <row r="124" spans="1:15" x14ac:dyDescent="0.3">
      <c r="B124" s="12" t="s">
        <v>43</v>
      </c>
      <c r="C124" s="12" t="s">
        <v>42</v>
      </c>
    </row>
    <row r="127" spans="1:15" x14ac:dyDescent="0.3">
      <c r="B127" t="s">
        <v>168</v>
      </c>
    </row>
    <row r="130" spans="2:2" x14ac:dyDescent="0.3">
      <c r="B130" t="s">
        <v>169</v>
      </c>
    </row>
    <row r="131" spans="2:2" x14ac:dyDescent="0.3">
      <c r="B131" s="12" t="s">
        <v>170</v>
      </c>
    </row>
    <row r="150" spans="1:4" x14ac:dyDescent="0.3">
      <c r="A150" s="43" t="s">
        <v>3</v>
      </c>
      <c r="B150" s="43"/>
      <c r="C150" s="43"/>
      <c r="D150" s="43"/>
    </row>
  </sheetData>
  <mergeCells count="13">
    <mergeCell ref="A150:D150"/>
    <mergeCell ref="A120:D120"/>
    <mergeCell ref="A123:D123"/>
    <mergeCell ref="B12:C13"/>
    <mergeCell ref="B17:C17"/>
    <mergeCell ref="B18:C18"/>
    <mergeCell ref="B19:C19"/>
    <mergeCell ref="B29:C30"/>
    <mergeCell ref="B31:C31"/>
    <mergeCell ref="B32:C32"/>
    <mergeCell ref="A100:D100"/>
    <mergeCell ref="A112:D112"/>
    <mergeCell ref="B22:B25"/>
  </mergeCells>
  <pageMargins left="0.39370078740157483" right="0.39370078740157483" top="0.74803149606299213" bottom="0.74803149606299213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EDEA3CD-E051-4F80-8269-C1E9FE222D25}">
  <dimension ref="A1:D50"/>
  <sheetViews>
    <sheetView workbookViewId="0">
      <selection activeCell="B23" sqref="B23"/>
    </sheetView>
  </sheetViews>
  <sheetFormatPr defaultRowHeight="14.4" x14ac:dyDescent="0.3"/>
  <cols>
    <col min="1" max="1" width="12.6640625" customWidth="1"/>
    <col min="2" max="2" width="48.33203125" customWidth="1"/>
    <col min="3" max="4" width="13.6640625" customWidth="1"/>
  </cols>
  <sheetData>
    <row r="1" spans="1:4" x14ac:dyDescent="0.3">
      <c r="C1" s="3"/>
      <c r="D1" s="6" t="s">
        <v>2</v>
      </c>
    </row>
    <row r="2" spans="1:4" x14ac:dyDescent="0.3">
      <c r="C2" s="3"/>
      <c r="D2" s="6" t="s">
        <v>98</v>
      </c>
    </row>
    <row r="3" spans="1:4" x14ac:dyDescent="0.3">
      <c r="C3" s="3"/>
      <c r="D3" s="6">
        <v>2023</v>
      </c>
    </row>
    <row r="4" spans="1:4" ht="17.399999999999999" x14ac:dyDescent="0.3">
      <c r="A4" s="32" t="s">
        <v>47</v>
      </c>
    </row>
    <row r="5" spans="1:4" x14ac:dyDescent="0.3">
      <c r="A5" s="4"/>
    </row>
    <row r="6" spans="1:4" x14ac:dyDescent="0.3">
      <c r="A6" s="4" t="s">
        <v>109</v>
      </c>
    </row>
    <row r="7" spans="1:4" x14ac:dyDescent="0.3">
      <c r="A7" s="5"/>
    </row>
    <row r="8" spans="1:4" x14ac:dyDescent="0.3">
      <c r="A8" s="5" t="s">
        <v>115</v>
      </c>
    </row>
    <row r="9" spans="1:4" x14ac:dyDescent="0.3">
      <c r="A9" s="5" t="s">
        <v>127</v>
      </c>
    </row>
    <row r="10" spans="1:4" x14ac:dyDescent="0.3">
      <c r="A10" s="5" t="s">
        <v>128</v>
      </c>
    </row>
    <row r="11" spans="1:4" x14ac:dyDescent="0.3">
      <c r="A11" s="5" t="s">
        <v>110</v>
      </c>
    </row>
    <row r="12" spans="1:4" x14ac:dyDescent="0.3">
      <c r="A12" s="5" t="s">
        <v>195</v>
      </c>
    </row>
    <row r="13" spans="1:4" x14ac:dyDescent="0.3">
      <c r="A13" s="5"/>
    </row>
    <row r="14" spans="1:4" x14ac:dyDescent="0.3">
      <c r="A14" s="5" t="s">
        <v>177</v>
      </c>
    </row>
    <row r="15" spans="1:4" x14ac:dyDescent="0.3">
      <c r="A15" s="5"/>
    </row>
    <row r="16" spans="1:4" x14ac:dyDescent="0.3">
      <c r="A16" s="5"/>
    </row>
    <row r="17" spans="1:1" x14ac:dyDescent="0.3">
      <c r="A17" s="5"/>
    </row>
    <row r="18" spans="1:1" x14ac:dyDescent="0.3">
      <c r="A18" s="5" t="s">
        <v>111</v>
      </c>
    </row>
    <row r="19" spans="1:1" x14ac:dyDescent="0.3">
      <c r="A19" s="5" t="s">
        <v>96</v>
      </c>
    </row>
    <row r="20" spans="1:1" x14ac:dyDescent="0.3">
      <c r="A20" s="5" t="s">
        <v>112</v>
      </c>
    </row>
    <row r="21" spans="1:1" x14ac:dyDescent="0.3">
      <c r="A21" s="5"/>
    </row>
    <row r="22" spans="1:1" x14ac:dyDescent="0.3">
      <c r="A22" s="5"/>
    </row>
    <row r="23" spans="1:1" x14ac:dyDescent="0.3">
      <c r="A23" s="5"/>
    </row>
    <row r="24" spans="1:1" x14ac:dyDescent="0.3">
      <c r="A24" s="5"/>
    </row>
    <row r="25" spans="1:1" x14ac:dyDescent="0.3">
      <c r="A25" s="5"/>
    </row>
    <row r="26" spans="1:1" x14ac:dyDescent="0.3">
      <c r="A26" s="5"/>
    </row>
    <row r="27" spans="1:1" x14ac:dyDescent="0.3">
      <c r="A27" s="5"/>
    </row>
    <row r="28" spans="1:1" x14ac:dyDescent="0.3">
      <c r="A28" s="5"/>
    </row>
    <row r="29" spans="1:1" x14ac:dyDescent="0.3">
      <c r="A29" s="5"/>
    </row>
    <row r="30" spans="1:1" x14ac:dyDescent="0.3">
      <c r="A30" s="5"/>
    </row>
    <row r="31" spans="1:1" x14ac:dyDescent="0.3">
      <c r="A31" s="5"/>
    </row>
    <row r="32" spans="1:1" x14ac:dyDescent="0.3">
      <c r="A32" s="5"/>
    </row>
    <row r="33" spans="1:4" x14ac:dyDescent="0.3">
      <c r="A33" s="5"/>
    </row>
    <row r="34" spans="1:4" x14ac:dyDescent="0.3">
      <c r="A34" s="5"/>
    </row>
    <row r="35" spans="1:4" x14ac:dyDescent="0.3">
      <c r="A35" s="5"/>
    </row>
    <row r="36" spans="1:4" x14ac:dyDescent="0.3">
      <c r="A36" s="5"/>
    </row>
    <row r="37" spans="1:4" x14ac:dyDescent="0.3">
      <c r="A37" s="4"/>
    </row>
    <row r="38" spans="1:4" x14ac:dyDescent="0.3">
      <c r="A38" s="4"/>
    </row>
    <row r="39" spans="1:4" x14ac:dyDescent="0.3">
      <c r="A39" s="5"/>
    </row>
    <row r="40" spans="1:4" x14ac:dyDescent="0.3">
      <c r="A40" s="5"/>
    </row>
    <row r="41" spans="1:4" x14ac:dyDescent="0.3">
      <c r="A41" s="5"/>
    </row>
    <row r="42" spans="1:4" x14ac:dyDescent="0.3">
      <c r="A42" s="5"/>
    </row>
    <row r="43" spans="1:4" x14ac:dyDescent="0.3">
      <c r="A43" s="55"/>
      <c r="B43" s="55"/>
      <c r="C43" s="55"/>
      <c r="D43" s="55"/>
    </row>
    <row r="44" spans="1:4" x14ac:dyDescent="0.3">
      <c r="A44" s="4"/>
    </row>
    <row r="45" spans="1:4" x14ac:dyDescent="0.3">
      <c r="A45" s="4"/>
    </row>
    <row r="46" spans="1:4" x14ac:dyDescent="0.3">
      <c r="A46" s="55"/>
      <c r="B46" s="55"/>
      <c r="C46" s="55"/>
      <c r="D46" s="55"/>
    </row>
    <row r="47" spans="1:4" x14ac:dyDescent="0.3">
      <c r="A47" s="55"/>
      <c r="B47" s="55"/>
      <c r="C47" s="55"/>
      <c r="D47" s="55"/>
    </row>
    <row r="48" spans="1:4" x14ac:dyDescent="0.3">
      <c r="A48" s="55"/>
      <c r="B48" s="55"/>
      <c r="C48" s="55"/>
      <c r="D48" s="55"/>
    </row>
    <row r="50" spans="1:4" x14ac:dyDescent="0.3">
      <c r="A50" s="43" t="s">
        <v>4</v>
      </c>
      <c r="B50" s="51"/>
      <c r="C50" s="51"/>
      <c r="D50" s="51"/>
    </row>
  </sheetData>
  <mergeCells count="5">
    <mergeCell ref="A50:D50"/>
    <mergeCell ref="A46:D46"/>
    <mergeCell ref="A43:D43"/>
    <mergeCell ref="A47:D47"/>
    <mergeCell ref="A48:D48"/>
  </mergeCells>
  <pageMargins left="0.39370078740157483" right="0.39370078740157483" top="0.74803149606299213" bottom="0.74803149606299213" header="0.31496062992125984" footer="0.31496062992125984"/>
  <pageSetup paperSize="9" orientation="portrait" horizontalDpi="4294967293" verticalDpi="4294967293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0</xdr:col>
                <xdr:colOff>99060</xdr:colOff>
                <xdr:row>15</xdr:row>
                <xdr:rowOff>38100</xdr:rowOff>
              </from>
              <to>
                <xdr:col>1</xdr:col>
                <xdr:colOff>1569720</xdr:colOff>
                <xdr:row>16</xdr:row>
                <xdr:rowOff>160020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A14C04-7C22-4644-A43C-6BE59DDBA869}">
  <dimension ref="A1:F200"/>
  <sheetViews>
    <sheetView topLeftCell="A51" workbookViewId="0">
      <selection activeCell="B5" sqref="B5"/>
    </sheetView>
  </sheetViews>
  <sheetFormatPr defaultRowHeight="14.4" x14ac:dyDescent="0.3"/>
  <cols>
    <col min="1" max="1" width="16.44140625" customWidth="1"/>
    <col min="2" max="2" width="46.5546875" customWidth="1"/>
    <col min="3" max="4" width="13.88671875" customWidth="1"/>
  </cols>
  <sheetData>
    <row r="1" spans="1:4" x14ac:dyDescent="0.3">
      <c r="C1" s="3"/>
      <c r="D1" s="6" t="s">
        <v>2</v>
      </c>
    </row>
    <row r="2" spans="1:4" x14ac:dyDescent="0.3">
      <c r="C2" s="3"/>
      <c r="D2" s="6" t="s">
        <v>98</v>
      </c>
    </row>
    <row r="3" spans="1:4" x14ac:dyDescent="0.3">
      <c r="C3" s="3"/>
      <c r="D3" s="6">
        <v>2023</v>
      </c>
    </row>
    <row r="5" spans="1:4" ht="18" x14ac:dyDescent="0.35">
      <c r="A5" s="13" t="s">
        <v>48</v>
      </c>
    </row>
    <row r="8" spans="1:4" x14ac:dyDescent="0.3">
      <c r="A8" s="1" t="s">
        <v>49</v>
      </c>
      <c r="B8" t="s">
        <v>98</v>
      </c>
    </row>
    <row r="9" spans="1:4" x14ac:dyDescent="0.3">
      <c r="B9" t="s">
        <v>90</v>
      </c>
    </row>
    <row r="10" spans="1:4" x14ac:dyDescent="0.3">
      <c r="B10" t="s">
        <v>91</v>
      </c>
    </row>
    <row r="12" spans="1:4" x14ac:dyDescent="0.3">
      <c r="B12" t="s">
        <v>92</v>
      </c>
    </row>
    <row r="13" spans="1:4" x14ac:dyDescent="0.3">
      <c r="B13" t="s">
        <v>50</v>
      </c>
    </row>
    <row r="16" spans="1:4" x14ac:dyDescent="0.3">
      <c r="A16" s="1" t="s">
        <v>51</v>
      </c>
      <c r="B16" t="s">
        <v>93</v>
      </c>
    </row>
    <row r="17" spans="1:2" x14ac:dyDescent="0.3">
      <c r="B17" t="s">
        <v>179</v>
      </c>
    </row>
    <row r="18" spans="1:2" x14ac:dyDescent="0.3">
      <c r="B18" t="s">
        <v>94</v>
      </c>
    </row>
    <row r="19" spans="1:2" x14ac:dyDescent="0.3">
      <c r="B19" t="s">
        <v>95</v>
      </c>
    </row>
    <row r="21" spans="1:2" x14ac:dyDescent="0.3">
      <c r="A21" s="1" t="s">
        <v>52</v>
      </c>
      <c r="B21" t="s">
        <v>96</v>
      </c>
    </row>
    <row r="23" spans="1:2" x14ac:dyDescent="0.3">
      <c r="A23" s="1" t="s">
        <v>53</v>
      </c>
      <c r="B23" t="s">
        <v>97</v>
      </c>
    </row>
    <row r="49" spans="1:4" x14ac:dyDescent="0.3">
      <c r="A49" s="27"/>
      <c r="B49" s="27"/>
      <c r="C49" s="27"/>
      <c r="D49" s="27"/>
    </row>
    <row r="50" spans="1:4" x14ac:dyDescent="0.3">
      <c r="A50" s="43" t="s">
        <v>5</v>
      </c>
      <c r="B50" s="43"/>
      <c r="C50" s="43"/>
      <c r="D50" s="43"/>
    </row>
    <row r="51" spans="1:4" x14ac:dyDescent="0.3">
      <c r="C51" s="3"/>
      <c r="D51" s="6" t="s">
        <v>2</v>
      </c>
    </row>
    <row r="52" spans="1:4" x14ac:dyDescent="0.3">
      <c r="C52" s="3"/>
      <c r="D52" s="6" t="s">
        <v>98</v>
      </c>
    </row>
    <row r="53" spans="1:4" x14ac:dyDescent="0.3">
      <c r="C53" s="3"/>
      <c r="D53" s="6">
        <v>2023</v>
      </c>
    </row>
    <row r="55" spans="1:4" ht="18" x14ac:dyDescent="0.35">
      <c r="A55" s="13" t="s">
        <v>56</v>
      </c>
    </row>
    <row r="57" spans="1:4" x14ac:dyDescent="0.3">
      <c r="A57" s="35" t="s">
        <v>189</v>
      </c>
    </row>
    <row r="58" spans="1:4" x14ac:dyDescent="0.3">
      <c r="A58" s="35" t="s">
        <v>122</v>
      </c>
    </row>
    <row r="59" spans="1:4" x14ac:dyDescent="0.3">
      <c r="A59" s="35" t="s">
        <v>123</v>
      </c>
    </row>
    <row r="60" spans="1:4" x14ac:dyDescent="0.3">
      <c r="A60" s="35" t="s">
        <v>161</v>
      </c>
    </row>
    <row r="61" spans="1:4" x14ac:dyDescent="0.3">
      <c r="A61" s="35" t="s">
        <v>124</v>
      </c>
    </row>
    <row r="62" spans="1:4" x14ac:dyDescent="0.3">
      <c r="A62" s="35" t="s">
        <v>160</v>
      </c>
    </row>
    <row r="63" spans="1:4" x14ac:dyDescent="0.3">
      <c r="A63" s="35" t="s">
        <v>119</v>
      </c>
    </row>
    <row r="64" spans="1:4" x14ac:dyDescent="0.3">
      <c r="A64" s="35" t="s">
        <v>196</v>
      </c>
    </row>
    <row r="65" spans="1:6" x14ac:dyDescent="0.3">
      <c r="A65" s="35"/>
    </row>
    <row r="66" spans="1:6" x14ac:dyDescent="0.3">
      <c r="A66" s="36" t="s">
        <v>120</v>
      </c>
    </row>
    <row r="67" spans="1:6" x14ac:dyDescent="0.3">
      <c r="A67" s="35" t="s">
        <v>182</v>
      </c>
    </row>
    <row r="68" spans="1:6" x14ac:dyDescent="0.3">
      <c r="A68" s="35" t="s">
        <v>183</v>
      </c>
    </row>
    <row r="69" spans="1:6" x14ac:dyDescent="0.3">
      <c r="A69" s="35" t="s">
        <v>180</v>
      </c>
      <c r="B69" s="12"/>
      <c r="F69" s="35"/>
    </row>
    <row r="70" spans="1:6" x14ac:dyDescent="0.3">
      <c r="A70" s="35" t="s">
        <v>184</v>
      </c>
      <c r="B70" s="12"/>
      <c r="F70" s="35"/>
    </row>
    <row r="71" spans="1:6" x14ac:dyDescent="0.3">
      <c r="A71" s="35" t="s">
        <v>181</v>
      </c>
      <c r="B71" s="12"/>
    </row>
    <row r="72" spans="1:6" x14ac:dyDescent="0.3">
      <c r="A72" s="35" t="s">
        <v>205</v>
      </c>
      <c r="B72" s="12"/>
    </row>
    <row r="73" spans="1:6" x14ac:dyDescent="0.3">
      <c r="A73" s="35" t="s">
        <v>191</v>
      </c>
      <c r="B73" s="12"/>
    </row>
    <row r="74" spans="1:6" x14ac:dyDescent="0.3">
      <c r="A74" s="35" t="s">
        <v>190</v>
      </c>
    </row>
    <row r="75" spans="1:6" x14ac:dyDescent="0.3">
      <c r="A75" s="35" t="s">
        <v>185</v>
      </c>
    </row>
    <row r="76" spans="1:6" x14ac:dyDescent="0.3">
      <c r="A76" s="35" t="s">
        <v>192</v>
      </c>
    </row>
    <row r="77" spans="1:6" x14ac:dyDescent="0.3">
      <c r="A77" s="35" t="s">
        <v>197</v>
      </c>
    </row>
    <row r="79" spans="1:6" x14ac:dyDescent="0.3">
      <c r="A79" s="1" t="s">
        <v>83</v>
      </c>
    </row>
    <row r="80" spans="1:6" x14ac:dyDescent="0.3">
      <c r="A80" s="35" t="s">
        <v>198</v>
      </c>
      <c r="B80" s="35"/>
    </row>
    <row r="81" spans="1:2" x14ac:dyDescent="0.3">
      <c r="A81" s="35" t="s">
        <v>199</v>
      </c>
      <c r="B81" s="35"/>
    </row>
    <row r="82" spans="1:2" x14ac:dyDescent="0.3">
      <c r="A82" s="35" t="s">
        <v>186</v>
      </c>
    </row>
    <row r="84" spans="1:2" x14ac:dyDescent="0.3">
      <c r="A84" s="36" t="s">
        <v>121</v>
      </c>
    </row>
    <row r="85" spans="1:2" x14ac:dyDescent="0.3">
      <c r="A85" s="35" t="s">
        <v>187</v>
      </c>
    </row>
    <row r="86" spans="1:2" x14ac:dyDescent="0.3">
      <c r="A86" s="35" t="s">
        <v>188</v>
      </c>
    </row>
    <row r="88" spans="1:2" x14ac:dyDescent="0.3">
      <c r="A88" s="1" t="s">
        <v>84</v>
      </c>
    </row>
    <row r="89" spans="1:2" x14ac:dyDescent="0.3">
      <c r="A89" s="37" t="s">
        <v>200</v>
      </c>
    </row>
    <row r="92" spans="1:2" x14ac:dyDescent="0.3">
      <c r="A92" s="37"/>
    </row>
    <row r="93" spans="1:2" x14ac:dyDescent="0.3">
      <c r="A93" s="37"/>
    </row>
    <row r="94" spans="1:2" x14ac:dyDescent="0.3">
      <c r="A94" s="37"/>
    </row>
    <row r="99" spans="1:4" x14ac:dyDescent="0.3">
      <c r="A99" s="27"/>
      <c r="B99" s="27"/>
      <c r="C99" s="27"/>
      <c r="D99" s="27"/>
    </row>
    <row r="100" spans="1:4" x14ac:dyDescent="0.3">
      <c r="A100" s="43" t="s">
        <v>6</v>
      </c>
      <c r="B100" s="43"/>
      <c r="C100" s="43"/>
      <c r="D100" s="43"/>
    </row>
    <row r="101" spans="1:4" x14ac:dyDescent="0.3">
      <c r="C101" s="3"/>
      <c r="D101" s="6" t="s">
        <v>2</v>
      </c>
    </row>
    <row r="102" spans="1:4" x14ac:dyDescent="0.3">
      <c r="C102" s="3"/>
      <c r="D102" s="6" t="s">
        <v>98</v>
      </c>
    </row>
    <row r="103" spans="1:4" x14ac:dyDescent="0.3">
      <c r="C103" s="3"/>
      <c r="D103" s="6">
        <v>2023</v>
      </c>
    </row>
    <row r="105" spans="1:4" ht="18" x14ac:dyDescent="0.35">
      <c r="A105" s="13" t="s">
        <v>57</v>
      </c>
    </row>
    <row r="107" spans="1:4" x14ac:dyDescent="0.3">
      <c r="A107" t="s">
        <v>58</v>
      </c>
    </row>
    <row r="108" spans="1:4" x14ac:dyDescent="0.3">
      <c r="A108" t="s">
        <v>59</v>
      </c>
    </row>
    <row r="109" spans="1:4" x14ac:dyDescent="0.3">
      <c r="A109" t="s">
        <v>176</v>
      </c>
    </row>
    <row r="111" spans="1:4" x14ac:dyDescent="0.3">
      <c r="A111" t="s">
        <v>60</v>
      </c>
    </row>
    <row r="113" spans="1:1" x14ac:dyDescent="0.3">
      <c r="A113" s="1" t="s">
        <v>61</v>
      </c>
    </row>
    <row r="114" spans="1:1" x14ac:dyDescent="0.3">
      <c r="A114" t="s">
        <v>62</v>
      </c>
    </row>
    <row r="115" spans="1:1" x14ac:dyDescent="0.3">
      <c r="A115" t="s">
        <v>63</v>
      </c>
    </row>
    <row r="116" spans="1:1" x14ac:dyDescent="0.3">
      <c r="A116" t="s">
        <v>64</v>
      </c>
    </row>
    <row r="118" spans="1:1" x14ac:dyDescent="0.3">
      <c r="A118" t="s">
        <v>65</v>
      </c>
    </row>
    <row r="119" spans="1:1" x14ac:dyDescent="0.3">
      <c r="A119" t="s">
        <v>100</v>
      </c>
    </row>
    <row r="121" spans="1:1" x14ac:dyDescent="0.3">
      <c r="A121" t="s">
        <v>66</v>
      </c>
    </row>
    <row r="122" spans="1:1" x14ac:dyDescent="0.3">
      <c r="A122" t="s">
        <v>67</v>
      </c>
    </row>
    <row r="124" spans="1:1" x14ac:dyDescent="0.3">
      <c r="A124" t="s">
        <v>68</v>
      </c>
    </row>
    <row r="125" spans="1:1" x14ac:dyDescent="0.3">
      <c r="A125" t="s">
        <v>69</v>
      </c>
    </row>
    <row r="127" spans="1:1" x14ac:dyDescent="0.3">
      <c r="A127" t="s">
        <v>70</v>
      </c>
    </row>
    <row r="128" spans="1:1" x14ac:dyDescent="0.3">
      <c r="A128" t="s">
        <v>71</v>
      </c>
    </row>
    <row r="130" spans="1:1" x14ac:dyDescent="0.3">
      <c r="A130" s="1" t="s">
        <v>72</v>
      </c>
    </row>
    <row r="131" spans="1:1" x14ac:dyDescent="0.3">
      <c r="A131" s="1" t="s">
        <v>101</v>
      </c>
    </row>
    <row r="133" spans="1:1" x14ac:dyDescent="0.3">
      <c r="A133" s="1" t="s">
        <v>125</v>
      </c>
    </row>
    <row r="134" spans="1:1" x14ac:dyDescent="0.3">
      <c r="A134" t="s">
        <v>126</v>
      </c>
    </row>
    <row r="136" spans="1:1" x14ac:dyDescent="0.3">
      <c r="A136" s="1" t="s">
        <v>79</v>
      </c>
    </row>
    <row r="138" spans="1:1" x14ac:dyDescent="0.3">
      <c r="A138" s="1" t="s">
        <v>80</v>
      </c>
    </row>
    <row r="140" spans="1:1" x14ac:dyDescent="0.3">
      <c r="A140" s="1" t="s">
        <v>73</v>
      </c>
    </row>
    <row r="141" spans="1:1" x14ac:dyDescent="0.3">
      <c r="A141" s="1"/>
    </row>
    <row r="142" spans="1:1" x14ac:dyDescent="0.3">
      <c r="A142" s="1" t="s">
        <v>155</v>
      </c>
    </row>
    <row r="143" spans="1:1" x14ac:dyDescent="0.3">
      <c r="A143" s="1" t="s">
        <v>156</v>
      </c>
    </row>
    <row r="144" spans="1:1" x14ac:dyDescent="0.3">
      <c r="A144" s="1"/>
    </row>
    <row r="145" spans="1:4" x14ac:dyDescent="0.3">
      <c r="A145" s="1" t="s">
        <v>74</v>
      </c>
    </row>
    <row r="146" spans="1:4" x14ac:dyDescent="0.3">
      <c r="A146" t="s">
        <v>75</v>
      </c>
    </row>
    <row r="149" spans="1:4" x14ac:dyDescent="0.3">
      <c r="A149" s="27"/>
      <c r="B149" s="27"/>
      <c r="C149" s="27"/>
      <c r="D149" s="27"/>
    </row>
    <row r="150" spans="1:4" x14ac:dyDescent="0.3">
      <c r="A150" s="43" t="s">
        <v>7</v>
      </c>
      <c r="B150" s="43"/>
      <c r="C150" s="43"/>
      <c r="D150" s="43"/>
    </row>
    <row r="151" spans="1:4" x14ac:dyDescent="0.3">
      <c r="C151" s="3"/>
      <c r="D151" s="6" t="s">
        <v>2</v>
      </c>
    </row>
    <row r="152" spans="1:4" x14ac:dyDescent="0.3">
      <c r="C152" s="3"/>
      <c r="D152" s="6" t="s">
        <v>98</v>
      </c>
    </row>
    <row r="153" spans="1:4" x14ac:dyDescent="0.3">
      <c r="C153" s="3"/>
      <c r="D153" s="6">
        <v>2023</v>
      </c>
    </row>
    <row r="155" spans="1:4" x14ac:dyDescent="0.3">
      <c r="A155" s="1" t="s">
        <v>76</v>
      </c>
    </row>
    <row r="157" spans="1:4" x14ac:dyDescent="0.3">
      <c r="A157" s="1" t="s">
        <v>77</v>
      </c>
    </row>
    <row r="158" spans="1:4" x14ac:dyDescent="0.3">
      <c r="A158" t="s">
        <v>153</v>
      </c>
    </row>
    <row r="159" spans="1:4" x14ac:dyDescent="0.3">
      <c r="A159" t="s">
        <v>154</v>
      </c>
    </row>
    <row r="161" spans="1:1" x14ac:dyDescent="0.3">
      <c r="A161" s="1" t="s">
        <v>102</v>
      </c>
    </row>
    <row r="162" spans="1:1" x14ac:dyDescent="0.3">
      <c r="A162" t="s">
        <v>103</v>
      </c>
    </row>
    <row r="163" spans="1:1" x14ac:dyDescent="0.3">
      <c r="A163" t="s">
        <v>78</v>
      </c>
    </row>
    <row r="199" spans="1:4" x14ac:dyDescent="0.3">
      <c r="A199" s="27"/>
      <c r="B199" s="27"/>
      <c r="C199" s="27"/>
      <c r="D199" s="27"/>
    </row>
    <row r="200" spans="1:4" x14ac:dyDescent="0.3">
      <c r="A200" s="43" t="s">
        <v>54</v>
      </c>
      <c r="B200" s="51"/>
      <c r="C200" s="51"/>
      <c r="D200" s="51"/>
    </row>
  </sheetData>
  <mergeCells count="4">
    <mergeCell ref="A200:D200"/>
    <mergeCell ref="A150:D150"/>
    <mergeCell ref="A100:D100"/>
    <mergeCell ref="A50:D5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9F4C5C-9A79-42F4-BABF-0EE2D2C587F4}">
  <dimension ref="A1:D100"/>
  <sheetViews>
    <sheetView topLeftCell="A60" workbookViewId="0">
      <selection activeCell="B17" sqref="B17"/>
    </sheetView>
  </sheetViews>
  <sheetFormatPr defaultRowHeight="14.4" x14ac:dyDescent="0.3"/>
  <cols>
    <col min="1" max="1" width="13" customWidth="1"/>
    <col min="2" max="2" width="49.109375" customWidth="1"/>
    <col min="3" max="4" width="13.6640625" customWidth="1"/>
  </cols>
  <sheetData>
    <row r="1" spans="1:4" x14ac:dyDescent="0.3">
      <c r="B1" t="s">
        <v>201</v>
      </c>
      <c r="C1" s="3"/>
      <c r="D1" s="6" t="s">
        <v>2</v>
      </c>
    </row>
    <row r="2" spans="1:4" x14ac:dyDescent="0.3">
      <c r="C2" s="3"/>
      <c r="D2" s="6" t="s">
        <v>98</v>
      </c>
    </row>
    <row r="3" spans="1:4" x14ac:dyDescent="0.3">
      <c r="C3" s="3"/>
      <c r="D3" s="6">
        <v>2023</v>
      </c>
    </row>
    <row r="4" spans="1:4" x14ac:dyDescent="0.3">
      <c r="C4" s="3"/>
      <c r="D4" s="6"/>
    </row>
    <row r="5" spans="1:4" ht="18" x14ac:dyDescent="0.35">
      <c r="B5" s="13" t="s">
        <v>15</v>
      </c>
      <c r="C5" s="13">
        <v>2023</v>
      </c>
      <c r="D5" s="13">
        <v>2022</v>
      </c>
    </row>
    <row r="6" spans="1:4" x14ac:dyDescent="0.3">
      <c r="A6" s="14"/>
      <c r="B6" s="15" t="s">
        <v>16</v>
      </c>
      <c r="C6" s="14"/>
      <c r="D6" s="14"/>
    </row>
    <row r="7" spans="1:4" x14ac:dyDescent="0.3">
      <c r="A7" s="12"/>
      <c r="B7" t="s">
        <v>130</v>
      </c>
      <c r="C7" s="18">
        <v>560</v>
      </c>
      <c r="D7" s="18">
        <v>7650</v>
      </c>
    </row>
    <row r="8" spans="1:4" x14ac:dyDescent="0.3">
      <c r="A8" s="12" t="s">
        <v>18</v>
      </c>
      <c r="B8" t="s">
        <v>131</v>
      </c>
      <c r="C8" s="18">
        <v>28356</v>
      </c>
      <c r="D8" s="18">
        <v>22180</v>
      </c>
    </row>
    <row r="9" spans="1:4" x14ac:dyDescent="0.3">
      <c r="A9" s="12" t="s">
        <v>19</v>
      </c>
      <c r="B9" t="s">
        <v>171</v>
      </c>
      <c r="C9" s="18">
        <v>3030</v>
      </c>
      <c r="D9" s="18">
        <v>48133.75</v>
      </c>
    </row>
    <row r="10" spans="1:4" x14ac:dyDescent="0.3">
      <c r="A10" s="12"/>
      <c r="B10" t="s">
        <v>116</v>
      </c>
      <c r="C10" s="18">
        <v>0</v>
      </c>
      <c r="D10" s="18">
        <v>0</v>
      </c>
    </row>
    <row r="11" spans="1:4" x14ac:dyDescent="0.3">
      <c r="A11" s="12" t="s">
        <v>39</v>
      </c>
      <c r="B11" t="s">
        <v>132</v>
      </c>
      <c r="C11" s="18">
        <v>10492</v>
      </c>
      <c r="D11" s="18">
        <v>7294</v>
      </c>
    </row>
    <row r="12" spans="1:4" x14ac:dyDescent="0.3">
      <c r="A12" s="17" t="s">
        <v>17</v>
      </c>
      <c r="B12" s="17"/>
      <c r="C12" s="19">
        <f>SUM(C7:C11)</f>
        <v>42438</v>
      </c>
      <c r="D12" s="19">
        <f>SUM(D7:D11)</f>
        <v>85257.75</v>
      </c>
    </row>
    <row r="13" spans="1:4" x14ac:dyDescent="0.3">
      <c r="C13" s="18"/>
      <c r="D13" s="18"/>
    </row>
    <row r="14" spans="1:4" x14ac:dyDescent="0.3">
      <c r="A14" s="14"/>
      <c r="B14" s="15" t="s">
        <v>105</v>
      </c>
      <c r="C14" s="20"/>
      <c r="D14" s="20"/>
    </row>
    <row r="15" spans="1:4" x14ac:dyDescent="0.3">
      <c r="A15" s="16"/>
      <c r="B15" s="28" t="s">
        <v>104</v>
      </c>
      <c r="C15" s="21"/>
      <c r="D15" s="21"/>
    </row>
    <row r="16" spans="1:4" x14ac:dyDescent="0.3">
      <c r="A16" s="12" t="s">
        <v>18</v>
      </c>
      <c r="B16" t="s">
        <v>129</v>
      </c>
      <c r="C16" s="18">
        <v>24186.59</v>
      </c>
      <c r="D16" s="18">
        <v>20900.04</v>
      </c>
    </row>
    <row r="17" spans="1:4" x14ac:dyDescent="0.3">
      <c r="A17" s="12" t="s">
        <v>19</v>
      </c>
      <c r="B17" t="s">
        <v>202</v>
      </c>
      <c r="C17" s="18">
        <v>10240.94</v>
      </c>
      <c r="D17" s="18">
        <v>33820.17</v>
      </c>
    </row>
    <row r="18" spans="1:4" x14ac:dyDescent="0.3">
      <c r="A18" s="17"/>
      <c r="B18" s="17" t="s">
        <v>108</v>
      </c>
      <c r="C18" s="19">
        <f>SUM(C16+C17)</f>
        <v>34427.53</v>
      </c>
      <c r="D18" s="19">
        <f>SUM(D16+D17)</f>
        <v>54720.21</v>
      </c>
    </row>
    <row r="19" spans="1:4" x14ac:dyDescent="0.3">
      <c r="C19" s="18"/>
      <c r="D19" s="18"/>
    </row>
    <row r="20" spans="1:4" x14ac:dyDescent="0.3">
      <c r="A20" s="16"/>
      <c r="B20" s="28" t="s">
        <v>132</v>
      </c>
      <c r="C20" s="21"/>
      <c r="D20" s="21"/>
    </row>
    <row r="21" spans="1:4" x14ac:dyDescent="0.3">
      <c r="A21" s="34" t="s">
        <v>39</v>
      </c>
      <c r="B21" s="27" t="s">
        <v>133</v>
      </c>
      <c r="C21" s="26">
        <v>4314.25</v>
      </c>
      <c r="D21" s="26">
        <v>3686.83</v>
      </c>
    </row>
    <row r="22" spans="1:4" x14ac:dyDescent="0.3">
      <c r="B22" s="1" t="s">
        <v>134</v>
      </c>
      <c r="C22" s="22">
        <f>SUM(C21)</f>
        <v>4314.25</v>
      </c>
      <c r="D22" s="22">
        <v>3686.83</v>
      </c>
    </row>
    <row r="23" spans="1:4" x14ac:dyDescent="0.3">
      <c r="C23" s="18"/>
      <c r="D23" s="18"/>
    </row>
    <row r="24" spans="1:4" x14ac:dyDescent="0.3">
      <c r="A24" s="23"/>
      <c r="B24" s="23" t="s">
        <v>20</v>
      </c>
      <c r="C24" s="24">
        <f>C12-C18-C22</f>
        <v>3696.2200000000012</v>
      </c>
      <c r="D24" s="24">
        <f>D12-D18-D21</f>
        <v>26850.71</v>
      </c>
    </row>
    <row r="25" spans="1:4" x14ac:dyDescent="0.3">
      <c r="C25" s="18"/>
      <c r="D25" s="18"/>
    </row>
    <row r="26" spans="1:4" x14ac:dyDescent="0.3">
      <c r="A26" s="14"/>
      <c r="B26" s="15" t="s">
        <v>44</v>
      </c>
      <c r="C26" s="20"/>
      <c r="D26" s="20"/>
    </row>
    <row r="27" spans="1:4" x14ac:dyDescent="0.3">
      <c r="A27" s="27"/>
      <c r="B27" s="27" t="s">
        <v>45</v>
      </c>
      <c r="C27" s="26">
        <v>0</v>
      </c>
      <c r="D27" s="26">
        <v>3000</v>
      </c>
    </row>
    <row r="28" spans="1:4" x14ac:dyDescent="0.3">
      <c r="B28" s="1" t="s">
        <v>46</v>
      </c>
      <c r="C28" s="33">
        <f>SUM(C27)</f>
        <v>0</v>
      </c>
      <c r="D28" s="33">
        <f>SUM(D27)</f>
        <v>3000</v>
      </c>
    </row>
    <row r="29" spans="1:4" x14ac:dyDescent="0.3">
      <c r="C29" s="18"/>
      <c r="D29" s="18"/>
    </row>
    <row r="30" spans="1:4" x14ac:dyDescent="0.3">
      <c r="A30" s="14"/>
      <c r="B30" s="15" t="s">
        <v>21</v>
      </c>
      <c r="C30" s="20"/>
      <c r="D30" s="20"/>
    </row>
    <row r="31" spans="1:4" x14ac:dyDescent="0.3">
      <c r="A31" s="12" t="s">
        <v>40</v>
      </c>
      <c r="B31" t="s">
        <v>106</v>
      </c>
      <c r="C31" s="18">
        <v>2276.8200000000002</v>
      </c>
      <c r="D31" s="18">
        <v>1356</v>
      </c>
    </row>
    <row r="32" spans="1:4" x14ac:dyDescent="0.3">
      <c r="A32" s="17"/>
      <c r="B32" s="17" t="s">
        <v>22</v>
      </c>
      <c r="C32" s="19">
        <f>SUM(C31:C31)</f>
        <v>2276.8200000000002</v>
      </c>
      <c r="D32" s="19">
        <f>SUM(D31:D31)</f>
        <v>1356</v>
      </c>
    </row>
    <row r="33" spans="1:4" x14ac:dyDescent="0.3">
      <c r="C33" s="18"/>
      <c r="D33" s="18"/>
    </row>
    <row r="34" spans="1:4" x14ac:dyDescent="0.3">
      <c r="A34" s="1"/>
      <c r="B34" s="1" t="s">
        <v>23</v>
      </c>
      <c r="C34" s="22">
        <f>C24-C28-C32</f>
        <v>1419.400000000001</v>
      </c>
      <c r="D34" s="22">
        <f>D24-D28-D32</f>
        <v>22494.71</v>
      </c>
    </row>
    <row r="35" spans="1:4" x14ac:dyDescent="0.3">
      <c r="C35" s="18"/>
      <c r="D35" s="18"/>
    </row>
    <row r="36" spans="1:4" x14ac:dyDescent="0.3">
      <c r="A36" s="14"/>
      <c r="B36" s="15" t="s">
        <v>24</v>
      </c>
      <c r="C36" s="20"/>
      <c r="D36" s="20"/>
    </row>
    <row r="37" spans="1:4" x14ac:dyDescent="0.3">
      <c r="B37" t="s">
        <v>25</v>
      </c>
      <c r="C37" s="18">
        <v>462</v>
      </c>
      <c r="D37" s="18">
        <v>335</v>
      </c>
    </row>
    <row r="38" spans="1:4" x14ac:dyDescent="0.3">
      <c r="A38" s="17"/>
      <c r="B38" s="17" t="s">
        <v>26</v>
      </c>
      <c r="C38" s="19">
        <f>SUM(C37:C37)</f>
        <v>462</v>
      </c>
      <c r="D38" s="19">
        <f>SUM(D37:D37)</f>
        <v>335</v>
      </c>
    </row>
    <row r="39" spans="1:4" x14ac:dyDescent="0.3">
      <c r="C39" s="18"/>
      <c r="D39" s="18"/>
    </row>
    <row r="40" spans="1:4" x14ac:dyDescent="0.3">
      <c r="A40" s="23"/>
      <c r="B40" s="23" t="s">
        <v>27</v>
      </c>
      <c r="C40" s="24">
        <f>C34-C38</f>
        <v>957.400000000001</v>
      </c>
      <c r="D40" s="24">
        <f>D34-D38</f>
        <v>22159.71</v>
      </c>
    </row>
    <row r="41" spans="1:4" x14ac:dyDescent="0.3">
      <c r="A41" s="1"/>
      <c r="B41" s="1"/>
      <c r="C41" s="22"/>
      <c r="D41" s="22"/>
    </row>
    <row r="42" spans="1:4" x14ac:dyDescent="0.3">
      <c r="A42" s="15"/>
      <c r="B42" s="15" t="s">
        <v>162</v>
      </c>
      <c r="C42" s="42"/>
      <c r="D42" s="42"/>
    </row>
    <row r="43" spans="1:4" x14ac:dyDescent="0.3">
      <c r="A43" s="1"/>
      <c r="B43" t="s">
        <v>163</v>
      </c>
      <c r="C43" s="18">
        <v>8060.04</v>
      </c>
      <c r="D43" s="18">
        <v>7846.13</v>
      </c>
    </row>
    <row r="44" spans="1:4" x14ac:dyDescent="0.3">
      <c r="A44" s="41"/>
      <c r="B44" s="27" t="s">
        <v>165</v>
      </c>
      <c r="C44" s="26">
        <v>-7102.64</v>
      </c>
      <c r="D44" s="26">
        <v>14313.58</v>
      </c>
    </row>
    <row r="45" spans="1:4" x14ac:dyDescent="0.3">
      <c r="A45" s="1"/>
      <c r="B45" s="1" t="s">
        <v>164</v>
      </c>
      <c r="C45" s="22">
        <f>SUM(C43:C44)</f>
        <v>957.39999999999964</v>
      </c>
      <c r="D45" s="22">
        <f>SUM(D43:D44)</f>
        <v>22159.71</v>
      </c>
    </row>
    <row r="46" spans="1:4" x14ac:dyDescent="0.3">
      <c r="A46" s="1"/>
      <c r="B46" s="1"/>
      <c r="C46" s="22"/>
      <c r="D46" s="22"/>
    </row>
    <row r="47" spans="1:4" x14ac:dyDescent="0.3">
      <c r="A47" s="1"/>
      <c r="B47" s="1"/>
      <c r="C47" s="22"/>
      <c r="D47" s="22"/>
    </row>
    <row r="48" spans="1:4" x14ac:dyDescent="0.3">
      <c r="A48" s="1"/>
      <c r="B48" s="1"/>
      <c r="C48" s="22"/>
      <c r="D48" s="22"/>
    </row>
    <row r="49" spans="1:4" x14ac:dyDescent="0.3">
      <c r="A49" s="1"/>
      <c r="B49" s="1"/>
      <c r="C49" s="22"/>
      <c r="D49" s="22"/>
    </row>
    <row r="50" spans="1:4" x14ac:dyDescent="0.3">
      <c r="A50" s="43" t="s">
        <v>55</v>
      </c>
      <c r="B50" s="51"/>
      <c r="C50" s="51"/>
      <c r="D50" s="51"/>
    </row>
    <row r="51" spans="1:4" x14ac:dyDescent="0.3">
      <c r="C51" s="3"/>
      <c r="D51" s="6" t="s">
        <v>2</v>
      </c>
    </row>
    <row r="52" spans="1:4" x14ac:dyDescent="0.3">
      <c r="C52" s="3"/>
      <c r="D52" s="6" t="s">
        <v>98</v>
      </c>
    </row>
    <row r="53" spans="1:4" x14ac:dyDescent="0.3">
      <c r="C53" s="3"/>
      <c r="D53" s="6">
        <v>2023</v>
      </c>
    </row>
    <row r="55" spans="1:4" ht="18" x14ac:dyDescent="0.35">
      <c r="B55" s="13" t="s">
        <v>28</v>
      </c>
      <c r="C55" s="25">
        <v>2023</v>
      </c>
      <c r="D55" s="25">
        <v>2022</v>
      </c>
    </row>
    <row r="56" spans="1:4" x14ac:dyDescent="0.3">
      <c r="A56" s="14"/>
      <c r="B56" s="15" t="s">
        <v>29</v>
      </c>
      <c r="C56" s="14"/>
      <c r="D56" s="14"/>
    </row>
    <row r="57" spans="1:4" x14ac:dyDescent="0.3">
      <c r="A57" s="12"/>
      <c r="B57" t="s">
        <v>30</v>
      </c>
      <c r="C57" s="18">
        <v>33536.300000000003</v>
      </c>
      <c r="D57" s="18">
        <v>31868.9</v>
      </c>
    </row>
    <row r="58" spans="1:4" x14ac:dyDescent="0.3">
      <c r="A58" s="23"/>
      <c r="B58" s="23" t="s">
        <v>38</v>
      </c>
      <c r="C58" s="24">
        <f>SUM(C57:C57)</f>
        <v>33536.300000000003</v>
      </c>
      <c r="D58" s="24">
        <f>SUM(D57:D57)</f>
        <v>31868.9</v>
      </c>
    </row>
    <row r="59" spans="1:4" x14ac:dyDescent="0.3">
      <c r="C59" s="18"/>
      <c r="D59" s="18"/>
    </row>
    <row r="60" spans="1:4" x14ac:dyDescent="0.3">
      <c r="C60" s="18"/>
      <c r="D60" s="18"/>
    </row>
    <row r="61" spans="1:4" x14ac:dyDescent="0.3">
      <c r="A61" s="14"/>
      <c r="B61" s="15" t="s">
        <v>31</v>
      </c>
      <c r="C61" s="20"/>
      <c r="D61" s="20"/>
    </row>
    <row r="62" spans="1:4" x14ac:dyDescent="0.3">
      <c r="A62" s="16"/>
      <c r="B62" s="28" t="s">
        <v>34</v>
      </c>
      <c r="C62" s="21"/>
      <c r="D62" s="21"/>
    </row>
    <row r="63" spans="1:4" x14ac:dyDescent="0.3">
      <c r="B63" t="s">
        <v>32</v>
      </c>
      <c r="C63" s="18">
        <v>17555.32</v>
      </c>
      <c r="D63" s="18">
        <v>9709.19</v>
      </c>
    </row>
    <row r="64" spans="1:4" x14ac:dyDescent="0.3">
      <c r="B64" t="s">
        <v>27</v>
      </c>
      <c r="C64" s="18">
        <v>957.4</v>
      </c>
      <c r="D64" s="18">
        <v>7846.13</v>
      </c>
    </row>
    <row r="65" spans="1:4" x14ac:dyDescent="0.3">
      <c r="B65" t="s">
        <v>193</v>
      </c>
      <c r="C65" s="18">
        <v>7210.94</v>
      </c>
      <c r="D65" s="26">
        <v>0</v>
      </c>
    </row>
    <row r="66" spans="1:4" x14ac:dyDescent="0.3">
      <c r="A66" s="17"/>
      <c r="B66" s="17" t="s">
        <v>33</v>
      </c>
      <c r="C66" s="19">
        <f>SUM(C63:C65)</f>
        <v>25723.66</v>
      </c>
      <c r="D66" s="19">
        <f>SUM(D63:D65)</f>
        <v>17555.32</v>
      </c>
    </row>
    <row r="67" spans="1:4" x14ac:dyDescent="0.3">
      <c r="C67" s="18"/>
      <c r="D67" s="18"/>
    </row>
    <row r="68" spans="1:4" x14ac:dyDescent="0.3">
      <c r="C68" s="18"/>
      <c r="D68" s="18"/>
    </row>
    <row r="69" spans="1:4" x14ac:dyDescent="0.3">
      <c r="A69" s="16"/>
      <c r="B69" s="28" t="s">
        <v>35</v>
      </c>
      <c r="C69" s="21"/>
      <c r="D69" s="21"/>
    </row>
    <row r="70" spans="1:4" x14ac:dyDescent="0.3">
      <c r="B70" t="s">
        <v>166</v>
      </c>
      <c r="C70" s="18">
        <v>7102.64</v>
      </c>
      <c r="D70" s="18">
        <v>14313.58</v>
      </c>
    </row>
    <row r="71" spans="1:4" x14ac:dyDescent="0.3">
      <c r="B71" t="s">
        <v>194</v>
      </c>
      <c r="C71" s="18">
        <v>710</v>
      </c>
      <c r="D71" s="18"/>
    </row>
    <row r="72" spans="1:4" x14ac:dyDescent="0.3">
      <c r="A72" s="17"/>
      <c r="B72" s="17" t="s">
        <v>36</v>
      </c>
      <c r="C72" s="19">
        <f>SUM(C70:C71)</f>
        <v>7812.64</v>
      </c>
      <c r="D72" s="19">
        <f>SUM(D70:D70)</f>
        <v>14313.58</v>
      </c>
    </row>
    <row r="73" spans="1:4" x14ac:dyDescent="0.3">
      <c r="C73" s="18"/>
      <c r="D73" s="18"/>
    </row>
    <row r="74" spans="1:4" x14ac:dyDescent="0.3">
      <c r="C74" s="18"/>
      <c r="D74" s="18"/>
    </row>
    <row r="75" spans="1:4" x14ac:dyDescent="0.3">
      <c r="A75" s="23"/>
      <c r="B75" s="23" t="s">
        <v>37</v>
      </c>
      <c r="C75" s="24">
        <f>C66+C72</f>
        <v>33536.300000000003</v>
      </c>
      <c r="D75" s="24">
        <f>D66+D72</f>
        <v>31868.9</v>
      </c>
    </row>
    <row r="76" spans="1:4" x14ac:dyDescent="0.3">
      <c r="C76" s="18"/>
      <c r="D76" s="18"/>
    </row>
    <row r="77" spans="1:4" x14ac:dyDescent="0.3">
      <c r="C77" s="18"/>
      <c r="D77" s="18"/>
    </row>
    <row r="100" spans="1:4" x14ac:dyDescent="0.3">
      <c r="A100" s="43" t="s">
        <v>81</v>
      </c>
      <c r="B100" s="51"/>
      <c r="C100" s="51"/>
      <c r="D100" s="51"/>
    </row>
  </sheetData>
  <mergeCells count="2">
    <mergeCell ref="A50:D50"/>
    <mergeCell ref="A100:D10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9F8845-3BE7-432A-AF8B-E1A9F8E37E14}">
  <dimension ref="A1:D50"/>
  <sheetViews>
    <sheetView workbookViewId="0">
      <selection activeCell="B41" sqref="B41"/>
    </sheetView>
  </sheetViews>
  <sheetFormatPr defaultRowHeight="14.4" x14ac:dyDescent="0.3"/>
  <cols>
    <col min="1" max="1" width="13" customWidth="1"/>
    <col min="2" max="2" width="49" customWidth="1"/>
    <col min="3" max="4" width="13.6640625" customWidth="1"/>
  </cols>
  <sheetData>
    <row r="1" spans="1:4" x14ac:dyDescent="0.3">
      <c r="D1" s="6" t="s">
        <v>2</v>
      </c>
    </row>
    <row r="2" spans="1:4" x14ac:dyDescent="0.3">
      <c r="C2" s="3"/>
      <c r="D2" s="6" t="s">
        <v>98</v>
      </c>
    </row>
    <row r="3" spans="1:4" x14ac:dyDescent="0.3">
      <c r="C3" s="3"/>
      <c r="D3" s="6">
        <v>2023</v>
      </c>
    </row>
    <row r="4" spans="1:4" x14ac:dyDescent="0.3">
      <c r="C4" s="3"/>
      <c r="D4" s="6"/>
    </row>
    <row r="5" spans="1:4" ht="18" x14ac:dyDescent="0.35">
      <c r="A5" s="14"/>
      <c r="B5" s="38" t="s">
        <v>41</v>
      </c>
      <c r="C5" s="38">
        <v>2023</v>
      </c>
      <c r="D5" s="38">
        <v>2022</v>
      </c>
    </row>
    <row r="6" spans="1:4" x14ac:dyDescent="0.3">
      <c r="A6" s="40" t="s">
        <v>18</v>
      </c>
      <c r="B6" s="28" t="s">
        <v>136</v>
      </c>
      <c r="C6" s="28"/>
      <c r="D6" s="28"/>
    </row>
    <row r="7" spans="1:4" x14ac:dyDescent="0.3">
      <c r="B7" t="s">
        <v>135</v>
      </c>
      <c r="C7" s="18">
        <v>18450</v>
      </c>
      <c r="D7" s="18">
        <v>16350</v>
      </c>
    </row>
    <row r="8" spans="1:4" x14ac:dyDescent="0.3">
      <c r="A8" s="27"/>
      <c r="B8" s="27" t="s">
        <v>130</v>
      </c>
      <c r="C8" s="26">
        <v>9906</v>
      </c>
      <c r="D8" s="26">
        <v>5830</v>
      </c>
    </row>
    <row r="9" spans="1:4" x14ac:dyDescent="0.3">
      <c r="B9" s="1" t="s">
        <v>17</v>
      </c>
      <c r="C9" s="22">
        <f>SUM(C7:C8)</f>
        <v>28356</v>
      </c>
      <c r="D9" s="22">
        <f>SUM(D7:D8)</f>
        <v>22180</v>
      </c>
    </row>
    <row r="10" spans="1:4" x14ac:dyDescent="0.3">
      <c r="C10" s="18"/>
      <c r="D10" s="18"/>
    </row>
    <row r="11" spans="1:4" x14ac:dyDescent="0.3">
      <c r="B11" t="s">
        <v>137</v>
      </c>
      <c r="C11" s="18">
        <v>11480</v>
      </c>
      <c r="D11" s="18">
        <v>1571</v>
      </c>
    </row>
    <row r="12" spans="1:4" x14ac:dyDescent="0.3">
      <c r="B12" t="s">
        <v>138</v>
      </c>
      <c r="C12" s="18">
        <v>7658.09</v>
      </c>
      <c r="D12" s="18">
        <v>2550</v>
      </c>
    </row>
    <row r="13" spans="1:4" x14ac:dyDescent="0.3">
      <c r="B13" t="s">
        <v>139</v>
      </c>
      <c r="C13" s="18">
        <v>0</v>
      </c>
      <c r="D13" s="18">
        <v>2880.54</v>
      </c>
    </row>
    <row r="14" spans="1:4" x14ac:dyDescent="0.3">
      <c r="B14" t="s">
        <v>174</v>
      </c>
      <c r="C14" s="18">
        <v>2800</v>
      </c>
      <c r="D14" s="18">
        <v>0</v>
      </c>
    </row>
    <row r="15" spans="1:4" x14ac:dyDescent="0.3">
      <c r="A15" s="27"/>
      <c r="B15" s="27" t="s">
        <v>140</v>
      </c>
      <c r="C15" s="26">
        <v>2248.5</v>
      </c>
      <c r="D15" s="26">
        <v>13898.5</v>
      </c>
    </row>
    <row r="16" spans="1:4" x14ac:dyDescent="0.3">
      <c r="B16" s="1" t="s">
        <v>141</v>
      </c>
      <c r="C16" s="22">
        <f>SUM(C11:C15)</f>
        <v>24186.59</v>
      </c>
      <c r="D16" s="22">
        <f>SUM(D11:D15)</f>
        <v>20900.04</v>
      </c>
    </row>
    <row r="17" spans="1:4" x14ac:dyDescent="0.3">
      <c r="A17" s="27"/>
      <c r="B17" s="27"/>
      <c r="C17" s="26"/>
      <c r="D17" s="26"/>
    </row>
    <row r="18" spans="1:4" x14ac:dyDescent="0.3">
      <c r="A18" s="39"/>
      <c r="B18" s="23" t="s">
        <v>142</v>
      </c>
      <c r="C18" s="24">
        <f>C9-C16</f>
        <v>4169.41</v>
      </c>
      <c r="D18" s="24">
        <f>D9-D16</f>
        <v>1279.9599999999991</v>
      </c>
    </row>
    <row r="19" spans="1:4" x14ac:dyDescent="0.3">
      <c r="C19" s="18"/>
      <c r="D19" s="18"/>
    </row>
    <row r="20" spans="1:4" x14ac:dyDescent="0.3">
      <c r="A20" s="40" t="s">
        <v>19</v>
      </c>
      <c r="B20" s="28" t="s">
        <v>143</v>
      </c>
      <c r="C20" s="21"/>
      <c r="D20" s="21"/>
    </row>
    <row r="21" spans="1:4" x14ac:dyDescent="0.3">
      <c r="A21" s="12"/>
      <c r="B21" t="s">
        <v>135</v>
      </c>
      <c r="C21" s="18">
        <v>3030</v>
      </c>
      <c r="D21" s="18">
        <v>4180</v>
      </c>
    </row>
    <row r="22" spans="1:4" x14ac:dyDescent="0.3">
      <c r="B22" t="s">
        <v>113</v>
      </c>
      <c r="C22" s="18">
        <v>0</v>
      </c>
      <c r="D22" s="18">
        <v>2953.75</v>
      </c>
    </row>
    <row r="23" spans="1:4" x14ac:dyDescent="0.3">
      <c r="A23" s="34"/>
      <c r="B23" s="27" t="s">
        <v>117</v>
      </c>
      <c r="C23" s="26">
        <v>0</v>
      </c>
      <c r="D23" s="26">
        <v>41000</v>
      </c>
    </row>
    <row r="24" spans="1:4" x14ac:dyDescent="0.3">
      <c r="B24" s="1" t="s">
        <v>107</v>
      </c>
      <c r="C24" s="22">
        <f>SUM(C21:C23)</f>
        <v>3030</v>
      </c>
      <c r="D24" s="22">
        <f>SUM(D21:D23)</f>
        <v>48133.75</v>
      </c>
    </row>
    <row r="25" spans="1:4" x14ac:dyDescent="0.3">
      <c r="C25" s="18"/>
      <c r="D25" s="18"/>
    </row>
    <row r="26" spans="1:4" x14ac:dyDescent="0.3">
      <c r="B26" t="s">
        <v>145</v>
      </c>
      <c r="C26" s="18">
        <v>8945.94</v>
      </c>
      <c r="D26" s="18">
        <v>5305.5</v>
      </c>
    </row>
    <row r="27" spans="1:4" x14ac:dyDescent="0.3">
      <c r="A27" s="12"/>
      <c r="B27" t="s">
        <v>144</v>
      </c>
      <c r="C27" s="18">
        <v>0</v>
      </c>
      <c r="D27" s="18">
        <v>11991.52</v>
      </c>
    </row>
    <row r="28" spans="1:4" x14ac:dyDescent="0.3">
      <c r="A28" s="12"/>
      <c r="B28" t="s">
        <v>139</v>
      </c>
      <c r="C28" s="18">
        <v>1075</v>
      </c>
      <c r="D28" s="18">
        <v>1701.3</v>
      </c>
    </row>
    <row r="29" spans="1:4" x14ac:dyDescent="0.3">
      <c r="B29" t="s">
        <v>173</v>
      </c>
      <c r="C29" s="18">
        <v>220</v>
      </c>
      <c r="D29" s="18">
        <v>14671.85</v>
      </c>
    </row>
    <row r="30" spans="1:4" x14ac:dyDescent="0.3">
      <c r="A30" s="27"/>
      <c r="B30" s="27" t="s">
        <v>114</v>
      </c>
      <c r="C30" s="26">
        <v>0</v>
      </c>
      <c r="D30" s="26">
        <v>150</v>
      </c>
    </row>
    <row r="31" spans="1:4" x14ac:dyDescent="0.3">
      <c r="A31" s="39"/>
      <c r="B31" s="23" t="s">
        <v>108</v>
      </c>
      <c r="C31" s="24">
        <f>SUM(C26:C30)</f>
        <v>10240.94</v>
      </c>
      <c r="D31" s="24">
        <f>SUM(D26:D30)</f>
        <v>33820.17</v>
      </c>
    </row>
    <row r="32" spans="1:4" x14ac:dyDescent="0.3">
      <c r="A32" s="27"/>
      <c r="B32" s="41" t="s">
        <v>146</v>
      </c>
      <c r="C32" s="33">
        <f>C24-C31</f>
        <v>-7210.9400000000005</v>
      </c>
      <c r="D32" s="33">
        <f>D24-D31</f>
        <v>14313.580000000002</v>
      </c>
    </row>
    <row r="33" spans="1:4" x14ac:dyDescent="0.3">
      <c r="C33" s="18"/>
      <c r="D33" s="18"/>
    </row>
    <row r="34" spans="1:4" x14ac:dyDescent="0.3">
      <c r="A34" s="40" t="s">
        <v>39</v>
      </c>
      <c r="B34" s="28" t="s">
        <v>132</v>
      </c>
      <c r="C34" s="21"/>
      <c r="D34" s="21"/>
    </row>
    <row r="35" spans="1:4" x14ac:dyDescent="0.3">
      <c r="B35" t="s">
        <v>147</v>
      </c>
      <c r="C35" s="18">
        <v>10250</v>
      </c>
      <c r="D35" s="18">
        <v>6900</v>
      </c>
    </row>
    <row r="36" spans="1:4" x14ac:dyDescent="0.3">
      <c r="A36" s="27"/>
      <c r="B36" s="27" t="s">
        <v>148</v>
      </c>
      <c r="C36" s="26">
        <v>242</v>
      </c>
      <c r="D36" s="26">
        <v>394</v>
      </c>
    </row>
    <row r="37" spans="1:4" x14ac:dyDescent="0.3">
      <c r="B37" s="1" t="s">
        <v>149</v>
      </c>
      <c r="C37" s="22">
        <f>SUM(C35:C36)</f>
        <v>10492</v>
      </c>
      <c r="D37" s="22">
        <f>SUM(D35:D36)</f>
        <v>7294</v>
      </c>
    </row>
    <row r="38" spans="1:4" x14ac:dyDescent="0.3">
      <c r="C38" s="18"/>
      <c r="D38" s="18"/>
    </row>
    <row r="39" spans="1:4" x14ac:dyDescent="0.3">
      <c r="B39" t="s">
        <v>150</v>
      </c>
      <c r="C39" s="18">
        <v>3281.25</v>
      </c>
      <c r="D39" s="18">
        <v>2375</v>
      </c>
    </row>
    <row r="40" spans="1:4" x14ac:dyDescent="0.3">
      <c r="B40" t="s">
        <v>151</v>
      </c>
      <c r="C40" s="18">
        <v>323</v>
      </c>
      <c r="D40" s="18">
        <v>654.25</v>
      </c>
    </row>
    <row r="41" spans="1:4" x14ac:dyDescent="0.3">
      <c r="A41" s="27"/>
      <c r="B41" s="27" t="s">
        <v>203</v>
      </c>
      <c r="C41" s="26">
        <v>710</v>
      </c>
      <c r="D41" s="26">
        <v>657.58</v>
      </c>
    </row>
    <row r="42" spans="1:4" x14ac:dyDescent="0.3">
      <c r="B42" s="1" t="s">
        <v>158</v>
      </c>
      <c r="C42" s="22">
        <f>SUM(C39:C41)</f>
        <v>4314.25</v>
      </c>
      <c r="D42" s="22">
        <f>SUM(D39:D41)</f>
        <v>3686.83</v>
      </c>
    </row>
    <row r="43" spans="1:4" x14ac:dyDescent="0.3">
      <c r="A43" s="27"/>
      <c r="B43" s="27"/>
      <c r="C43" s="26"/>
      <c r="D43" s="26"/>
    </row>
    <row r="44" spans="1:4" x14ac:dyDescent="0.3">
      <c r="A44" s="39"/>
      <c r="B44" s="23" t="s">
        <v>152</v>
      </c>
      <c r="C44" s="24">
        <f>C37-C42</f>
        <v>6177.75</v>
      </c>
      <c r="D44" s="24">
        <f>D37-D42</f>
        <v>3607.17</v>
      </c>
    </row>
    <row r="45" spans="1:4" x14ac:dyDescent="0.3">
      <c r="C45" s="18"/>
      <c r="D45" s="18"/>
    </row>
    <row r="46" spans="1:4" x14ac:dyDescent="0.3">
      <c r="A46" s="40" t="s">
        <v>40</v>
      </c>
      <c r="B46" s="28" t="s">
        <v>21</v>
      </c>
      <c r="C46" s="21"/>
      <c r="D46" s="21"/>
    </row>
    <row r="47" spans="1:4" x14ac:dyDescent="0.3">
      <c r="A47" s="12"/>
      <c r="B47" t="s">
        <v>175</v>
      </c>
      <c r="C47" s="18">
        <v>1618.82</v>
      </c>
      <c r="D47" s="18">
        <v>0</v>
      </c>
    </row>
    <row r="48" spans="1:4" x14ac:dyDescent="0.3">
      <c r="A48" s="27"/>
      <c r="B48" s="27" t="s">
        <v>118</v>
      </c>
      <c r="C48" s="26">
        <v>658</v>
      </c>
      <c r="D48" s="26">
        <v>1356</v>
      </c>
    </row>
    <row r="49" spans="1:4" x14ac:dyDescent="0.3">
      <c r="B49" s="1" t="s">
        <v>159</v>
      </c>
      <c r="C49" s="22">
        <f>SUM(C47:C48)</f>
        <v>2276.8199999999997</v>
      </c>
      <c r="D49" s="22">
        <f>SUM(D47:D48)</f>
        <v>1356</v>
      </c>
    </row>
    <row r="50" spans="1:4" x14ac:dyDescent="0.3">
      <c r="A50" s="43" t="s">
        <v>82</v>
      </c>
      <c r="B50" s="51"/>
      <c r="C50" s="51"/>
      <c r="D50" s="51"/>
    </row>
  </sheetData>
  <mergeCells count="1">
    <mergeCell ref="A50:D50"/>
  </mergeCells>
  <pageMargins left="0.39370078740157483" right="0.39370078740157483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5</vt:i4>
      </vt:variant>
    </vt:vector>
  </HeadingPairs>
  <TitlesOfParts>
    <vt:vector size="5" baseType="lpstr">
      <vt:lpstr>Forside og ledelsespåtegning</vt:lpstr>
      <vt:lpstr>Revisors påtegning</vt:lpstr>
      <vt:lpstr>Regnskabspraksis mv</vt:lpstr>
      <vt:lpstr>Hovedtal</vt:lpstr>
      <vt:lpstr>Noter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Hugo</dc:creator>
  <cp:lastModifiedBy>Niels Peder Nielsen</cp:lastModifiedBy>
  <cp:lastPrinted>2024-02-07T16:50:56Z</cp:lastPrinted>
  <dcterms:created xsi:type="dcterms:W3CDTF">2017-01-12T11:28:40Z</dcterms:created>
  <dcterms:modified xsi:type="dcterms:W3CDTF">2024-04-28T19:55:22Z</dcterms:modified>
</cp:coreProperties>
</file>